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OA" sheetId="1" state="visible" r:id="rId3"/>
    <sheet name="Jurnal Umum" sheetId="2" state="visible" r:id="rId4"/>
    <sheet name="Neraca Saldo" sheetId="3" state="visible" r:id="rId5"/>
    <sheet name="Laba Rugi" sheetId="4" state="visible" r:id="rId6"/>
    <sheet name="Neraca" sheetId="5" state="visible" r:id="rId7"/>
    <sheet name="Arus Kas" sheetId="6" state="visible" r:id="rId8"/>
    <sheet name="Panduan" sheetId="7" state="visible" r:id="rId9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<sst xmlns="http://schemas.openxmlformats.org/spreadsheetml/2006/main" count="325" uniqueCount="241">
  <si>
    <t xml:space="preserve">Kode</t>
  </si>
  <si>
    <t xml:space="preserve">Nama Akun</t>
  </si>
  <si>
    <t xml:space="preserve">Keterangan</t>
  </si>
  <si>
    <t xml:space="preserve">Normal</t>
  </si>
  <si>
    <t xml:space="preserve">100</t>
  </si>
  <si>
    <t xml:space="preserve">KAS</t>
  </si>
  <si>
    <t xml:space="preserve">Uang tunai di tangan &amp; kas kecil</t>
  </si>
  <si>
    <t xml:space="preserve">D</t>
  </si>
  <si>
    <t xml:space="preserve">110</t>
  </si>
  <si>
    <t xml:space="preserve">BANK</t>
  </si>
  <si>
    <t xml:space="preserve">Rekening bank perusahaan</t>
  </si>
  <si>
    <t xml:space="preserve">120</t>
  </si>
  <si>
    <t xml:space="preserve">PIUTANG USAHA</t>
  </si>
  <si>
    <t xml:space="preserve">Piutang dari penjualan kredit</t>
  </si>
  <si>
    <t xml:space="preserve">130</t>
  </si>
  <si>
    <t xml:space="preserve">PERSEDIAAN</t>
  </si>
  <si>
    <t xml:space="preserve">Stok barang dagang / bahan baku</t>
  </si>
  <si>
    <t xml:space="preserve">140</t>
  </si>
  <si>
    <t xml:space="preserve">ASET TETAP</t>
  </si>
  <si>
    <t xml:space="preserve">Gedung, mesin, kendaraan</t>
  </si>
  <si>
    <t xml:space="preserve">149</t>
  </si>
  <si>
    <t xml:space="preserve">AKM. PENYUSUTAN</t>
  </si>
  <si>
    <t xml:space="preserve">Akumulasi penyusutan aset tetap</t>
  </si>
  <si>
    <t xml:space="preserve">K</t>
  </si>
  <si>
    <t xml:space="preserve">200</t>
  </si>
  <si>
    <t xml:space="preserve">UTANG USAHA</t>
  </si>
  <si>
    <t xml:space="preserve">Utang dagang ke pemasok</t>
  </si>
  <si>
    <t xml:space="preserve">210</t>
  </si>
  <si>
    <t xml:space="preserve">UTANG PAJAK</t>
  </si>
  <si>
    <t xml:space="preserve">PPN &amp; PPh terutang</t>
  </si>
  <si>
    <t xml:space="preserve">220</t>
  </si>
  <si>
    <t xml:space="preserve">UTANG GAJI</t>
  </si>
  <si>
    <t xml:space="preserve">Gaji karyawan terutang</t>
  </si>
  <si>
    <t xml:space="preserve">230</t>
  </si>
  <si>
    <t xml:space="preserve">UTANG BANK J.P.</t>
  </si>
  <si>
    <t xml:space="preserve">Pinjaman bank jangka panjang</t>
  </si>
  <si>
    <t xml:space="preserve">300</t>
  </si>
  <si>
    <t xml:space="preserve">MODAL</t>
  </si>
  <si>
    <t xml:space="preserve">Modal pemilik perusahaan</t>
  </si>
  <si>
    <t xml:space="preserve">310</t>
  </si>
  <si>
    <t xml:space="preserve">PRIVE</t>
  </si>
  <si>
    <t xml:space="preserve">Penarikan modal pribadi</t>
  </si>
  <si>
    <t xml:space="preserve">390</t>
  </si>
  <si>
    <t xml:space="preserve">LABA DITAHAN</t>
  </si>
  <si>
    <t xml:space="preserve">Laba bersih akumulasi</t>
  </si>
  <si>
    <t xml:space="preserve">400</t>
  </si>
  <si>
    <t xml:space="preserve">PENJUALAN</t>
  </si>
  <si>
    <t xml:space="preserve">Pendapatan utama usaha</t>
  </si>
  <si>
    <t xml:space="preserve">410</t>
  </si>
  <si>
    <t xml:space="preserve">PENDAPATAN LAIN</t>
  </si>
  <si>
    <t xml:space="preserve">Bunga, sewa, pendapatan lain</t>
  </si>
  <si>
    <t xml:space="preserve">500</t>
  </si>
  <si>
    <t xml:space="preserve">HARGA POKOK</t>
  </si>
  <si>
    <t xml:space="preserve">Harga pokok penjualan</t>
  </si>
  <si>
    <t xml:space="preserve">600</t>
  </si>
  <si>
    <t xml:space="preserve">BEBAN GAJI</t>
  </si>
  <si>
    <t xml:space="preserve">Gaji &amp; tunjangan karyawan</t>
  </si>
  <si>
    <t xml:space="preserve">610</t>
  </si>
  <si>
    <t xml:space="preserve">BEBAN SEWA</t>
  </si>
  <si>
    <t xml:space="preserve">Sewa kantor/gudang</t>
  </si>
  <si>
    <t xml:space="preserve">620</t>
  </si>
  <si>
    <t xml:space="preserve">BEBAN UTILITAS</t>
  </si>
  <si>
    <t xml:space="preserve">Listrik, air, internet, telepon</t>
  </si>
  <si>
    <t xml:space="preserve">630</t>
  </si>
  <si>
    <t xml:space="preserve">BEBAN OPERASIONAL</t>
  </si>
  <si>
    <t xml:space="preserve">BBM, transport, ATK, maintenance</t>
  </si>
  <si>
    <t xml:space="preserve">640</t>
  </si>
  <si>
    <t xml:space="preserve">BEBAN PENYUSUTAN</t>
  </si>
  <si>
    <t xml:space="preserve">Penyusutan aset tetap bulanan</t>
  </si>
  <si>
    <t xml:space="preserve">650</t>
  </si>
  <si>
    <t xml:space="preserve">BEBAN PAJAK</t>
  </si>
  <si>
    <t xml:space="preserve">PPh badan, denda pajak</t>
  </si>
  <si>
    <t xml:space="preserve">660</t>
  </si>
  <si>
    <t xml:space="preserve">BEBAN LAIN-LAIN</t>
  </si>
  <si>
    <t xml:space="preserve">Biaya di luar kategori di atas</t>
  </si>
  <si>
    <t xml:space="preserve">No</t>
  </si>
  <si>
    <t xml:space="preserve">Tanggal</t>
  </si>
  <si>
    <t xml:space="preserve">Ref</t>
  </si>
  <si>
    <t xml:space="preserve">Debit (Rp)</t>
  </si>
  <si>
    <t xml:space="preserve">Kredit (Rp)</t>
  </si>
  <si>
    <t xml:space="preserve">Saldo (Rp)</t>
  </si>
  <si>
    <t xml:space="preserve">1 Jan 2026</t>
  </si>
  <si>
    <t xml:space="preserve">Saldo Awal Kas</t>
  </si>
  <si>
    <t xml:space="preserve">-</t>
  </si>
  <si>
    <t xml:space="preserve">Saldo Awal Bank</t>
  </si>
  <si>
    <t xml:space="preserve">5 Jan 2026</t>
  </si>
  <si>
    <t xml:space="preserve">Penjualan tunai produk A</t>
  </si>
  <si>
    <t xml:space="preserve">PJ-001</t>
  </si>
  <si>
    <t xml:space="preserve">7 Jan 2026</t>
  </si>
  <si>
    <t xml:space="preserve">Pembelian bahan baku (kredit)</t>
  </si>
  <si>
    <t xml:space="preserve">BL-001</t>
  </si>
  <si>
    <t xml:space="preserve">10 Jan 2026</t>
  </si>
  <si>
    <t xml:space="preserve">Bayar listrik &amp; air Jan</t>
  </si>
  <si>
    <t xml:space="preserve">BY-001</t>
  </si>
  <si>
    <t xml:space="preserve">12 Jan 2026</t>
  </si>
  <si>
    <t xml:space="preserve">Penjualan kredit PT Maju</t>
  </si>
  <si>
    <t xml:space="preserve">PJ-002</t>
  </si>
  <si>
    <t xml:space="preserve">15 Jan 2026</t>
  </si>
  <si>
    <t xml:space="preserve">Bayar gaji karyawan Jan</t>
  </si>
  <si>
    <t xml:space="preserve">GA-001</t>
  </si>
  <si>
    <t xml:space="preserve">18 Jan 2026</t>
  </si>
  <si>
    <t xml:space="preserve">Penjualan tunai produk B</t>
  </si>
  <si>
    <t xml:space="preserve">PJ-003</t>
  </si>
  <si>
    <t xml:space="preserve">20 Jan 2026</t>
  </si>
  <si>
    <t xml:space="preserve">Bayar sewa kantor Jan</t>
  </si>
  <si>
    <t xml:space="preserve">SW-001</t>
  </si>
  <si>
    <t xml:space="preserve">22 Jan 2026</t>
  </si>
  <si>
    <t xml:space="preserve">Bayar biaya operasional Jan</t>
  </si>
  <si>
    <t xml:space="preserve">OP-001</t>
  </si>
  <si>
    <t xml:space="preserve">25 Jan 2026</t>
  </si>
  <si>
    <t xml:space="preserve">Penjualan kredit CV Sentosa</t>
  </si>
  <si>
    <t xml:space="preserve">PJ-004</t>
  </si>
  <si>
    <t xml:space="preserve">28 Jan 2026</t>
  </si>
  <si>
    <t xml:space="preserve">Prive untuk kebutuhan pribadi</t>
  </si>
  <si>
    <t xml:space="preserve">PR-001</t>
  </si>
  <si>
    <t xml:space="preserve">31 Jan 2026</t>
  </si>
  <si>
    <t xml:space="preserve">Bayar PPh 21 karyawan Jan</t>
  </si>
  <si>
    <t xml:space="preserve">P21-01</t>
  </si>
  <si>
    <t xml:space="preserve">TOTAL DEBIT</t>
  </si>
  <si>
    <t xml:space="preserve">TOTAL KREDIT</t>
  </si>
  <si>
    <t xml:space="preserve">BALANCE CHECK</t>
  </si>
  <si>
    <t xml:space="preserve">Kode Akun</t>
  </si>
  <si>
    <t xml:space="preserve">TOTAL ASET</t>
  </si>
  <si>
    <t xml:space="preserve">TOTAL LIABILITAS</t>
  </si>
  <si>
    <t xml:space="preserve">TOTAL EKUITAS</t>
  </si>
  <si>
    <t xml:space="preserve">TOTAL LIAB + EKUITAS</t>
  </si>
  <si>
    <t xml:space="preserve">CHECK ASSET = LIAB+EKUITAS</t>
  </si>
  <si>
    <t xml:space="preserve">Jan 2026 (Rp)</t>
  </si>
  <si>
    <t xml:space="preserve">YTD (Rp)</t>
  </si>
  <si>
    <t xml:space="preserve">PENDAPATAN:</t>
  </si>
  <si>
    <t xml:space="preserve">Dari jurnal umum</t>
  </si>
  <si>
    <t xml:space="preserve">Bunga, royalti, dll</t>
  </si>
  <si>
    <t xml:space="preserve">TOTAL PENDAPATAN</t>
  </si>
  <si>
    <t xml:space="preserve">HARGA POKOK:</t>
  </si>
  <si>
    <t xml:space="preserve">HARGA POKOK PENJUALAN</t>
  </si>
  <si>
    <t xml:space="preserve">Estimasi dari persediaan</t>
  </si>
  <si>
    <t xml:space="preserve">LABA KOTOR</t>
  </si>
  <si>
    <t xml:space="preserve">BEBAN OPERASIONAL:</t>
  </si>
  <si>
    <t xml:space="preserve">Termasuk PPh 21</t>
  </si>
  <si>
    <t xml:space="preserve">Listrik, air, internet</t>
  </si>
  <si>
    <t xml:space="preserve">ATK, BBM, transport</t>
  </si>
  <si>
    <t xml:space="preserve">Aset tetap ÷ 12 bln</t>
  </si>
  <si>
    <t xml:space="preserve">PPh badan (nanti dihitung)</t>
  </si>
  <si>
    <t xml:space="preserve">Biaya lain jika ada</t>
  </si>
  <si>
    <t xml:space="preserve">TOTAL BEBAN OPERASIONAL</t>
  </si>
  <si>
    <t xml:space="preserve">LABA BERSIH OPERASI</t>
  </si>
  <si>
    <t xml:space="preserve">BEBAN DI LUAR OPERASI:</t>
  </si>
  <si>
    <t xml:space="preserve">Beban Bunga</t>
  </si>
  <si>
    <t xml:space="preserve">Beban Lain-lain</t>
  </si>
  <si>
    <t xml:space="preserve">PAJAK PENGHASILAN (22%)</t>
  </si>
  <si>
    <t xml:space="preserve">PPh Badan Pasal 17</t>
  </si>
  <si>
    <t xml:space="preserve">LABA BERSIH SETELAH PAJAK</t>
  </si>
  <si>
    <t xml:space="preserve">PRIVE/PENARIKAN</t>
  </si>
  <si>
    <t xml:space="preserve">Ambil dari jurnal</t>
  </si>
  <si>
    <t xml:space="preserve">LABA DITAHAN PERIODE INI</t>
  </si>
  <si>
    <t xml:space="preserve">→ Transfer ke Neraca Saldo E17</t>
  </si>
  <si>
    <t xml:space="preserve">Uraian</t>
  </si>
  <si>
    <t xml:space="preserve">Dec 2025 (Rp)</t>
  </si>
  <si>
    <t xml:space="preserve">ASET</t>
  </si>
  <si>
    <t xml:space="preserve">  Aset Lancar:</t>
  </si>
  <si>
    <t xml:space="preserve">    Kas</t>
  </si>
  <si>
    <t xml:space="preserve">    Bank</t>
  </si>
  <si>
    <t xml:space="preserve">    Piutang Usaha</t>
  </si>
  <si>
    <t xml:space="preserve">    Persediaan</t>
  </si>
  <si>
    <t xml:space="preserve">  Total Aset Lancar</t>
  </si>
  <si>
    <t xml:space="preserve">  Aset Tetap:</t>
  </si>
  <si>
    <t xml:space="preserve">    Gedung &amp; Bangunan</t>
  </si>
  <si>
    <t xml:space="preserve">    Mesin &amp; Kendaraan</t>
  </si>
  <si>
    <t xml:space="preserve">    (-) Akumulasi Penyusutan</t>
  </si>
  <si>
    <t xml:space="preserve">  Total Aset Tetap</t>
  </si>
  <si>
    <t xml:space="preserve">LIABILITAS</t>
  </si>
  <si>
    <t xml:space="preserve">  Utang Lancar:</t>
  </si>
  <si>
    <t xml:space="preserve">    Utang Usaha</t>
  </si>
  <si>
    <t xml:space="preserve">    Utang Pajak</t>
  </si>
  <si>
    <t xml:space="preserve">  Total Utang Lancar</t>
  </si>
  <si>
    <t xml:space="preserve">  Utang Jangka Panjang:</t>
  </si>
  <si>
    <t xml:space="preserve">    Utang Bank</t>
  </si>
  <si>
    <t xml:space="preserve">  Total Liabilitas</t>
  </si>
  <si>
    <t xml:space="preserve">EKUITAS</t>
  </si>
  <si>
    <t xml:space="preserve">    Modal Disetor</t>
  </si>
  <si>
    <t xml:space="preserve">    Prive</t>
  </si>
  <si>
    <t xml:space="preserve">    Laba Ditahan</t>
  </si>
  <si>
    <t xml:space="preserve">  Total Ekuitas</t>
  </si>
  <si>
    <t xml:space="preserve">CHECK</t>
  </si>
  <si>
    <t xml:space="preserve">Uraian Arus Kas</t>
  </si>
  <si>
    <t xml:space="preserve">Feb 2026 (Rp)</t>
  </si>
  <si>
    <t xml:space="preserve">Total Q1 (Rp)</t>
  </si>
  <si>
    <t xml:space="preserve">ARUS KAS OPERASI:</t>
  </si>
  <si>
    <t xml:space="preserve">  Kas diterima dari pelanggan</t>
  </si>
  <si>
    <t xml:space="preserve">  Kas diterima lainnya (bunga dll)</t>
  </si>
  <si>
    <t xml:space="preserve">  Total Kas Masuk Operasi</t>
  </si>
  <si>
    <t xml:space="preserve">  Kas dibayar ke pemasok</t>
  </si>
  <si>
    <t xml:space="preserve">  Kas dibayar gaji</t>
  </si>
  <si>
    <t xml:space="preserve">  Kas dibayar utilitas</t>
  </si>
  <si>
    <t xml:space="preserve">  Kas dibayar sewa</t>
  </si>
  <si>
    <t xml:space="preserve">  Kas dibayar operasional</t>
  </si>
  <si>
    <t xml:space="preserve">  Kas dibayar PPh 21</t>
  </si>
  <si>
    <t xml:space="preserve">  Kas dibayar PPN (jika ada)</t>
  </si>
  <si>
    <t xml:space="preserve">  Total Kas Keluar Operasi</t>
  </si>
  <si>
    <t xml:space="preserve">ARUS KAS BERSIH OPERASI</t>
  </si>
  <si>
    <t xml:space="preserve">ARUS KAS INVESTASI:</t>
  </si>
  <si>
    <t xml:space="preserve">  Pembelian aset tetap</t>
  </si>
  <si>
    <t xml:space="preserve">  Penjualan aset</t>
  </si>
  <si>
    <t xml:space="preserve">ARUS KAS BERSIH INVESTASI</t>
  </si>
  <si>
    <t xml:space="preserve">ARUS KAS PENDANAAN:</t>
  </si>
  <si>
    <t xml:space="preserve">  Pinjaman bank masuk</t>
  </si>
  <si>
    <t xml:space="preserve">  Pelunasan pinjaman</t>
  </si>
  <si>
    <t xml:space="preserve">  Prive/penarikan modal</t>
  </si>
  <si>
    <t xml:space="preserve">ARUS KAS BERSIH PENDANAAN</t>
  </si>
  <si>
    <t xml:space="preserve">KENAIKAN/(PENURUNAN) KAS NETO</t>
  </si>
  <si>
    <t xml:space="preserve">Kas Awal Periode</t>
  </si>
  <si>
    <t xml:space="preserve">KAS AKHIR PERIODE</t>
  </si>
  <si>
    <t xml:space="preserve">📊 LAPORAN KEUANGAN LENGKAP — TEMPLATE INTERACTIVE</t>
  </si>
  <si>
    <t xml:space="preserve">DESKRIPSI:</t>
  </si>
  <si>
    <t xml:space="preserve">Template laporan keuangan lengkap dengan 7 sheet yang saling terhubung melalui formula.</t>
  </si>
  <si>
    <t xml:space="preserve">STRUKTUR SHEET:</t>
  </si>
  <si>
    <t xml:space="preserve">  1. COA → Daftar akun standar (edit sesuai kebutuhan)</t>
  </si>
  <si>
    <t xml:space="preserve">  2. Jurnal Umum → Input transaksi harian/bulanan (SEMUA MULAI DARI SINI)</t>
  </si>
  <si>
    <t xml:space="preserve">  3. Neraca Saldo → OTOMatis dari Jurnal Umum (rumus terhubung)</t>
  </si>
  <si>
    <t xml:space="preserve">  4. Laba Rugi → OTOMatis dari Neraca Saldo</t>
  </si>
  <si>
    <t xml:space="preserve">  5. Neraca → OTOMatis dari Neraca Saldo + Laba Rugi</t>
  </si>
  <si>
    <t xml:space="preserve">  6. Arus Kas → Metode langsung, terhubung ke Jurnal Umum</t>
  </si>
  <si>
    <t xml:space="preserve">  7. Panduan → Sheet ini (yang kamu baca sekarang)</t>
  </si>
  <si>
    <t xml:space="preserve">CARA PAKAI:</t>
  </si>
  <si>
    <t xml:space="preserve">  Step 1: Edit COA → Sesuaikan kode &amp; nama akun dengan struktur perusahaan Anda</t>
  </si>
  <si>
    <t xml:space="preserve">  Step 2: Isi Jurnal Umum → Setiap transaksi masukkan tanggal, keterangan, debit, kredit</t>
  </si>
  <si>
    <t xml:space="preserve">  Step 3: Cek Neraca Saldo → Saldo otomatis terupdate, pastikan balance (debit=kredit)</t>
  </si>
  <si>
    <t xml:space="preserve">  Step 4: Baca Laba Rugi → Laba/rugi otomatis terhitung dari saldo</t>
  </si>
  <si>
    <t xml:space="preserve">  Step 5: Baca Neraca → Posisi keuangan otomatis dari laba rugi + neraca saldo</t>
  </si>
  <si>
    <t xml:space="preserve">  Step 6: Isi Arus Kas → Arus kas bisa diinput manual atau disesuaikan</t>
  </si>
  <si>
    <t xml:space="preserve">FITUR FORMULA:</t>
  </si>
  <si>
    <t xml:space="preserve">  ✓ Semua sheet terhubung (linked formulas)</t>
  </si>
  <si>
    <t xml:space="preserve">  ✓ Balance check otomatis (selisih &lt; 100 = OK)</t>
  </si>
  <si>
    <t xml:space="preserve">  ✓ Format angka Indonesia (#,##0)</t>
  </si>
  <si>
    <t xml:space="preserve">  ✓ Warna profesional (header biru, total biru muda)</t>
  </si>
  <si>
    <t xml:space="preserve">  ✓ Siap cetak / presentasi ke stakeholder</t>
  </si>
  <si>
    <t xml:space="preserve">CATATAN PENTING:</t>
  </si>
  <si>
    <t xml:space="preserve">  • Jurnal Umum adalah SATU-SATUNYA input data utama</t>
  </si>
  <si>
    <t xml:space="preserve">  • Jika Jurnal berubah, semua laporan ikut update</t>
  </si>
  <si>
    <t xml:space="preserve">  • Pastikan DEBIT selalu = KREDIT di setiap transaksi</t>
  </si>
  <si>
    <t xml:space="preserve">  • Untuk periode baru, copy template dan kosongkan Jurnal Umum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</si>
</sst>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0"/>
  </numFmts>
  <fonts count="8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FFFFFF"/>
      <name val="Cambria"/>
      <family val="0"/>
      <charset val="1"/>
    </font>
    <font>
      <b val="true"/>
      <sz val="11"/>
      <name val="Cambria"/>
      <family val="0"/>
      <charset val="1"/>
    </font>
    <font>
      <b val="true"/>
      <sz val="12"/>
      <name val="Cambria"/>
      <family val="0"/>
      <charset val="1"/>
    </font>
    <font>
      <sz val="11"/>
      <color rgb="FF1F4E79"/>
      <name val="Cambria"/>
      <family val="0"/>
      <charset val="1"/>
    </font>
  </fonts>
  <fills count="5">
    <fill>
      <patternFill patternType="none"/>
    </fill>
    <fill>
      <patternFill patternType="gray125"/>
    </fill>
    <fill>
      <patternFill patternType="solid">
        <fgColor rgb="FF1F4E79"/>
        <bgColor rgb="FF003366"/>
      </patternFill>
    </fill>
    <fill>
      <patternFill patternType="solid">
        <fgColor rgb="FFD6EAF8"/>
        <bgColor rgb="FFCCFFFF"/>
      </patternFill>
    </fill>
    <fill>
      <patternFill patternType="solid">
        <fgColor rgb="FFBDD7EE"/>
        <bgColor rgb="FFD6EAF8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3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4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4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3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D6EAF8"/>
      <rgbColor rgb="FF660066"/>
      <rgbColor rgb="FFFF8080"/>
      <rgbColor rgb="FF0066CC"/>
      <rgbColor rgb="FFBDD7E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1F4E7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2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9765625" defaultRowHeight="15" zeroHeight="false" outlineLevelRow="0" outlineLevelCol="0"/>
  <cols>
    <col collapsed="false" customWidth="true" hidden="false" outlineLevel="0" max="1" min="1" style="1" width="8"/>
    <col collapsed="false" customWidth="true" hidden="false" outlineLevel="0" max="2" min="2" style="1" width="30"/>
    <col collapsed="false" customWidth="true" hidden="false" outlineLevel="0" max="3" min="3" style="1" width="40"/>
    <col collapsed="false" customWidth="true" hidden="false" outlineLevel="0" max="4" min="4" style="1" width="12"/>
  </cols>
  <sheetData>
    <row r="1" customFormat="false" ht="15.75" hidden="false" customHeight="true" outlineLevel="0" collapsed="false">
      <c r="A1" s="2" t="s">
        <v>0</v>
      </c>
      <c r="B1" s="2" t="s">
        <v>1</v>
      </c>
      <c r="C1" s="2" t="s">
        <v>2</v>
      </c>
      <c r="D1" s="2" t="s">
        <v>3</v>
      </c>
    </row>
    <row r="2" customFormat="false" ht="15" hidden="false" customHeight="true" outlineLevel="0" collapsed="false">
      <c r="A2" s="3" t="s">
        <v>4</v>
      </c>
      <c r="B2" s="3" t="s">
        <v>5</v>
      </c>
      <c r="C2" s="3" t="s">
        <v>6</v>
      </c>
      <c r="D2" s="3" t="s">
        <v>7</v>
      </c>
    </row>
    <row r="3" customFormat="false" ht="15" hidden="false" customHeight="true" outlineLevel="0" collapsed="false">
      <c r="A3" s="4" t="s">
        <v>8</v>
      </c>
      <c r="B3" s="4" t="s">
        <v>9</v>
      </c>
      <c r="C3" s="4" t="s">
        <v>10</v>
      </c>
      <c r="D3" s="4" t="s">
        <v>7</v>
      </c>
    </row>
    <row r="4" customFormat="false" ht="15" hidden="false" customHeight="true" outlineLevel="0" collapsed="false">
      <c r="A4" s="4" t="s">
        <v>11</v>
      </c>
      <c r="B4" s="4" t="s">
        <v>12</v>
      </c>
      <c r="C4" s="4" t="s">
        <v>13</v>
      </c>
      <c r="D4" s="4" t="s">
        <v>7</v>
      </c>
    </row>
    <row r="5" customFormat="false" ht="15" hidden="false" customHeight="true" outlineLevel="0" collapsed="false">
      <c r="A5" s="4" t="s">
        <v>14</v>
      </c>
      <c r="B5" s="4" t="s">
        <v>15</v>
      </c>
      <c r="C5" s="4" t="s">
        <v>16</v>
      </c>
      <c r="D5" s="4" t="s">
        <v>7</v>
      </c>
    </row>
    <row r="6" customFormat="false" ht="15" hidden="false" customHeight="true" outlineLevel="0" collapsed="false">
      <c r="A6" s="4" t="s">
        <v>17</v>
      </c>
      <c r="B6" s="4" t="s">
        <v>18</v>
      </c>
      <c r="C6" s="4" t="s">
        <v>19</v>
      </c>
      <c r="D6" s="4" t="s">
        <v>7</v>
      </c>
    </row>
    <row r="7" customFormat="false" ht="15" hidden="false" customHeight="true" outlineLevel="0" collapsed="false">
      <c r="A7" s="4" t="s">
        <v>20</v>
      </c>
      <c r="B7" s="4" t="s">
        <v>21</v>
      </c>
      <c r="C7" s="4" t="s">
        <v>22</v>
      </c>
      <c r="D7" s="4" t="s">
        <v>23</v>
      </c>
    </row>
    <row r="8" customFormat="false" ht="15" hidden="false" customHeight="true" outlineLevel="0" collapsed="false">
      <c r="A8" s="3" t="s">
        <v>24</v>
      </c>
      <c r="B8" s="3" t="s">
        <v>25</v>
      </c>
      <c r="C8" s="3" t="s">
        <v>26</v>
      </c>
      <c r="D8" s="3" t="s">
        <v>23</v>
      </c>
    </row>
    <row r="9" customFormat="false" ht="15" hidden="false" customHeight="true" outlineLevel="0" collapsed="false">
      <c r="A9" s="4" t="s">
        <v>27</v>
      </c>
      <c r="B9" s="4" t="s">
        <v>28</v>
      </c>
      <c r="C9" s="4" t="s">
        <v>29</v>
      </c>
      <c r="D9" s="4" t="s">
        <v>23</v>
      </c>
    </row>
    <row r="10" customFormat="false" ht="15" hidden="false" customHeight="true" outlineLevel="0" collapsed="false">
      <c r="A10" s="4" t="s">
        <v>30</v>
      </c>
      <c r="B10" s="4" t="s">
        <v>31</v>
      </c>
      <c r="C10" s="4" t="s">
        <v>32</v>
      </c>
      <c r="D10" s="4" t="s">
        <v>23</v>
      </c>
    </row>
    <row r="11" customFormat="false" ht="15" hidden="false" customHeight="true" outlineLevel="0" collapsed="false">
      <c r="A11" s="4" t="s">
        <v>33</v>
      </c>
      <c r="B11" s="4" t="s">
        <v>34</v>
      </c>
      <c r="C11" s="4" t="s">
        <v>35</v>
      </c>
      <c r="D11" s="4" t="s">
        <v>23</v>
      </c>
    </row>
    <row r="12" customFormat="false" ht="15" hidden="false" customHeight="true" outlineLevel="0" collapsed="false">
      <c r="A12" s="3" t="s">
        <v>36</v>
      </c>
      <c r="B12" s="3" t="s">
        <v>37</v>
      </c>
      <c r="C12" s="3" t="s">
        <v>38</v>
      </c>
      <c r="D12" s="3" t="s">
        <v>23</v>
      </c>
    </row>
    <row r="13" customFormat="false" ht="15" hidden="false" customHeight="true" outlineLevel="0" collapsed="false">
      <c r="A13" s="4" t="s">
        <v>39</v>
      </c>
      <c r="B13" s="4" t="s">
        <v>40</v>
      </c>
      <c r="C13" s="4" t="s">
        <v>41</v>
      </c>
      <c r="D13" s="4" t="s">
        <v>7</v>
      </c>
    </row>
    <row r="14" customFormat="false" ht="15" hidden="false" customHeight="true" outlineLevel="0" collapsed="false">
      <c r="A14" s="4" t="s">
        <v>42</v>
      </c>
      <c r="B14" s="4" t="s">
        <v>43</v>
      </c>
      <c r="C14" s="4" t="s">
        <v>44</v>
      </c>
      <c r="D14" s="4" t="s">
        <v>23</v>
      </c>
    </row>
    <row r="15" customFormat="false" ht="15" hidden="false" customHeight="true" outlineLevel="0" collapsed="false">
      <c r="A15" s="3" t="s">
        <v>45</v>
      </c>
      <c r="B15" s="3" t="s">
        <v>46</v>
      </c>
      <c r="C15" s="3" t="s">
        <v>47</v>
      </c>
      <c r="D15" s="3" t="s">
        <v>23</v>
      </c>
    </row>
    <row r="16" customFormat="false" ht="15" hidden="false" customHeight="true" outlineLevel="0" collapsed="false">
      <c r="A16" s="4" t="s">
        <v>48</v>
      </c>
      <c r="B16" s="4" t="s">
        <v>49</v>
      </c>
      <c r="C16" s="4" t="s">
        <v>50</v>
      </c>
      <c r="D16" s="4" t="s">
        <v>23</v>
      </c>
    </row>
    <row r="17" customFormat="false" ht="15" hidden="false" customHeight="true" outlineLevel="0" collapsed="false">
      <c r="A17" s="3" t="s">
        <v>51</v>
      </c>
      <c r="B17" s="3" t="s">
        <v>52</v>
      </c>
      <c r="C17" s="3" t="s">
        <v>53</v>
      </c>
      <c r="D17" s="3" t="s">
        <v>7</v>
      </c>
    </row>
    <row r="18" customFormat="false" ht="15" hidden="false" customHeight="true" outlineLevel="0" collapsed="false">
      <c r="A18" s="3" t="s">
        <v>54</v>
      </c>
      <c r="B18" s="3" t="s">
        <v>55</v>
      </c>
      <c r="C18" s="3" t="s">
        <v>56</v>
      </c>
      <c r="D18" s="3" t="s">
        <v>7</v>
      </c>
    </row>
    <row r="19" customFormat="false" ht="15" hidden="false" customHeight="true" outlineLevel="0" collapsed="false">
      <c r="A19" s="4" t="s">
        <v>57</v>
      </c>
      <c r="B19" s="4" t="s">
        <v>58</v>
      </c>
      <c r="C19" s="4" t="s">
        <v>59</v>
      </c>
      <c r="D19" s="4" t="s">
        <v>7</v>
      </c>
    </row>
    <row r="20" customFormat="false" ht="15" hidden="false" customHeight="true" outlineLevel="0" collapsed="false">
      <c r="A20" s="4" t="s">
        <v>60</v>
      </c>
      <c r="B20" s="4" t="s">
        <v>61</v>
      </c>
      <c r="C20" s="4" t="s">
        <v>62</v>
      </c>
      <c r="D20" s="4" t="s">
        <v>7</v>
      </c>
    </row>
    <row r="21" customFormat="false" ht="15" hidden="false" customHeight="true" outlineLevel="0" collapsed="false">
      <c r="A21" s="4" t="s">
        <v>63</v>
      </c>
      <c r="B21" s="4" t="s">
        <v>64</v>
      </c>
      <c r="C21" s="4" t="s">
        <v>65</v>
      </c>
      <c r="D21" s="4" t="s">
        <v>7</v>
      </c>
    </row>
    <row r="22" customFormat="false" ht="15" hidden="false" customHeight="true" outlineLevel="0" collapsed="false">
      <c r="A22" s="4" t="s">
        <v>66</v>
      </c>
      <c r="B22" s="4" t="s">
        <v>67</v>
      </c>
      <c r="C22" s="4" t="s">
        <v>68</v>
      </c>
      <c r="D22" s="4" t="s">
        <v>7</v>
      </c>
    </row>
    <row r="23" customFormat="false" ht="15" hidden="false" customHeight="true" outlineLevel="0" collapsed="false">
      <c r="A23" s="4" t="s">
        <v>69</v>
      </c>
      <c r="B23" s="4" t="s">
        <v>70</v>
      </c>
      <c r="C23" s="4" t="s">
        <v>71</v>
      </c>
      <c r="D23" s="4" t="s">
        <v>7</v>
      </c>
    </row>
    <row r="24" customFormat="false" ht="15" hidden="false" customHeight="true" outlineLevel="0" collapsed="false">
      <c r="A24" s="4" t="s">
        <v>72</v>
      </c>
      <c r="B24" s="4" t="s">
        <v>73</v>
      </c>
      <c r="C24" s="4" t="s">
        <v>74</v>
      </c>
      <c r="D24" s="4" t="s">
        <v>7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1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9765625" defaultRowHeight="15" zeroHeight="false" outlineLevelRow="0" outlineLevelCol="0"/>
  <cols>
    <col collapsed="false" customWidth="true" hidden="false" outlineLevel="0" max="1" min="1" style="1" width="6"/>
    <col collapsed="false" customWidth="true" hidden="false" outlineLevel="0" max="2" min="2" style="1" width="12"/>
    <col collapsed="false" customWidth="true" hidden="false" outlineLevel="0" max="3" min="3" style="1" width="25"/>
    <col collapsed="false" customWidth="true" hidden="false" outlineLevel="0" max="4" min="4" style="1" width="18"/>
    <col collapsed="false" customWidth="true" hidden="false" outlineLevel="0" max="6" min="5" style="1" width="15"/>
    <col collapsed="false" customWidth="true" hidden="false" outlineLevel="0" max="7" min="7" style="1" width="28"/>
  </cols>
  <sheetData>
    <row r="1" customFormat="false" ht="15.75" hidden="false" customHeight="true" outlineLevel="0" collapsed="false">
      <c r="A1" s="2" t="s">
        <v>75</v>
      </c>
      <c r="B1" s="2" t="s">
        <v>76</v>
      </c>
      <c r="C1" s="2" t="s">
        <v>2</v>
      </c>
      <c r="D1" s="2" t="s">
        <v>77</v>
      </c>
      <c r="E1" s="2" t="s">
        <v>78</v>
      </c>
      <c r="F1" s="2" t="s">
        <v>79</v>
      </c>
      <c r="G1" s="2" t="s">
        <v>80</v>
      </c>
    </row>
    <row r="3" customFormat="false" ht="15" hidden="false" customHeight="true" outlineLevel="0" collapsed="false">
      <c r="A3" s="4" t="n">
        <v>1</v>
      </c>
      <c r="B3" s="4" t="s">
        <v>81</v>
      </c>
      <c r="C3" s="4" t="s">
        <v>82</v>
      </c>
      <c r="D3" s="4" t="s">
        <v>83</v>
      </c>
      <c r="E3" s="4" t="n">
        <v>250000000</v>
      </c>
      <c r="F3" s="5" t="n">
        <v>0</v>
      </c>
      <c r="G3" s="4" t="n">
        <f aca="false">E3-F3</f>
        <v>250000000</v>
      </c>
    </row>
    <row r="4" customFormat="false" ht="15" hidden="false" customHeight="true" outlineLevel="0" collapsed="false">
      <c r="A4" s="4" t="n">
        <v>2</v>
      </c>
      <c r="B4" s="4" t="s">
        <v>81</v>
      </c>
      <c r="C4" s="4" t="s">
        <v>84</v>
      </c>
      <c r="D4" s="4" t="s">
        <v>83</v>
      </c>
      <c r="E4" s="4" t="n">
        <v>500000000</v>
      </c>
      <c r="F4" s="5" t="n">
        <v>0</v>
      </c>
      <c r="G4" s="4" t="n">
        <f aca="false">E4-F4</f>
        <v>500000000</v>
      </c>
    </row>
    <row r="5" customFormat="false" ht="15" hidden="false" customHeight="true" outlineLevel="0" collapsed="false">
      <c r="A5" s="4" t="n">
        <v>3</v>
      </c>
      <c r="B5" s="4" t="s">
        <v>85</v>
      </c>
      <c r="C5" s="4" t="s">
        <v>86</v>
      </c>
      <c r="D5" s="4" t="s">
        <v>87</v>
      </c>
      <c r="E5" s="4" t="n">
        <v>0</v>
      </c>
      <c r="F5" s="5" t="n">
        <v>85000000</v>
      </c>
      <c r="G5" s="4" t="n">
        <f aca="false">E5-F5</f>
        <v>-85000000</v>
      </c>
    </row>
    <row r="6" customFormat="false" ht="15" hidden="false" customHeight="true" outlineLevel="0" collapsed="false">
      <c r="A6" s="4" t="n">
        <v>4</v>
      </c>
      <c r="B6" s="4" t="s">
        <v>88</v>
      </c>
      <c r="C6" s="4" t="s">
        <v>89</v>
      </c>
      <c r="D6" s="4" t="s">
        <v>90</v>
      </c>
      <c r="E6" s="4" t="n">
        <v>30000000</v>
      </c>
      <c r="F6" s="5" t="n">
        <v>0</v>
      </c>
      <c r="G6" s="4" t="n">
        <f aca="false">E6-F6</f>
        <v>30000000</v>
      </c>
    </row>
    <row r="7" customFormat="false" ht="15" hidden="false" customHeight="true" outlineLevel="0" collapsed="false">
      <c r="A7" s="4" t="n">
        <v>5</v>
      </c>
      <c r="B7" s="4" t="s">
        <v>91</v>
      </c>
      <c r="C7" s="4" t="s">
        <v>92</v>
      </c>
      <c r="D7" s="4" t="s">
        <v>93</v>
      </c>
      <c r="E7" s="4" t="n">
        <v>4500000</v>
      </c>
      <c r="F7" s="5" t="n">
        <v>0</v>
      </c>
      <c r="G7" s="4" t="n">
        <f aca="false">E7-F7</f>
        <v>4500000</v>
      </c>
    </row>
    <row r="8" customFormat="false" ht="15" hidden="false" customHeight="true" outlineLevel="0" collapsed="false">
      <c r="A8" s="4" t="n">
        <v>6</v>
      </c>
      <c r="B8" s="4" t="s">
        <v>94</v>
      </c>
      <c r="C8" s="4" t="s">
        <v>95</v>
      </c>
      <c r="D8" s="4" t="s">
        <v>96</v>
      </c>
      <c r="E8" s="4" t="n">
        <v>0</v>
      </c>
      <c r="F8" s="5" t="n">
        <v>125000000</v>
      </c>
      <c r="G8" s="4" t="n">
        <f aca="false">E8-F8</f>
        <v>-125000000</v>
      </c>
    </row>
    <row r="9" customFormat="false" ht="15" hidden="false" customHeight="true" outlineLevel="0" collapsed="false">
      <c r="A9" s="4" t="n">
        <v>7</v>
      </c>
      <c r="B9" s="4" t="s">
        <v>97</v>
      </c>
      <c r="C9" s="4" t="s">
        <v>98</v>
      </c>
      <c r="D9" s="4" t="s">
        <v>99</v>
      </c>
      <c r="E9" s="4" t="n">
        <v>45000000</v>
      </c>
      <c r="F9" s="5" t="n">
        <v>0</v>
      </c>
      <c r="G9" s="4" t="n">
        <f aca="false">E9-F9</f>
        <v>45000000</v>
      </c>
    </row>
    <row r="10" customFormat="false" ht="15" hidden="false" customHeight="true" outlineLevel="0" collapsed="false">
      <c r="A10" s="4" t="n">
        <v>8</v>
      </c>
      <c r="B10" s="4" t="s">
        <v>100</v>
      </c>
      <c r="C10" s="4" t="s">
        <v>101</v>
      </c>
      <c r="D10" s="4" t="s">
        <v>102</v>
      </c>
      <c r="E10" s="4" t="n">
        <v>0</v>
      </c>
      <c r="F10" s="5" t="n">
        <v>65000000</v>
      </c>
      <c r="G10" s="4" t="n">
        <f aca="false">E10-F10</f>
        <v>-65000000</v>
      </c>
    </row>
    <row r="11" customFormat="false" ht="15" hidden="false" customHeight="true" outlineLevel="0" collapsed="false">
      <c r="A11" s="4" t="n">
        <v>9</v>
      </c>
      <c r="B11" s="4" t="s">
        <v>103</v>
      </c>
      <c r="C11" s="4" t="s">
        <v>104</v>
      </c>
      <c r="D11" s="4" t="s">
        <v>105</v>
      </c>
      <c r="E11" s="4" t="n">
        <v>15000000</v>
      </c>
      <c r="F11" s="5" t="n">
        <v>0</v>
      </c>
      <c r="G11" s="4" t="n">
        <f aca="false">E11-F11</f>
        <v>15000000</v>
      </c>
    </row>
    <row r="12" customFormat="false" ht="15" hidden="false" customHeight="true" outlineLevel="0" collapsed="false">
      <c r="A12" s="4" t="n">
        <v>10</v>
      </c>
      <c r="B12" s="4" t="s">
        <v>106</v>
      </c>
      <c r="C12" s="4" t="s">
        <v>107</v>
      </c>
      <c r="D12" s="4" t="s">
        <v>108</v>
      </c>
      <c r="E12" s="4" t="n">
        <v>8000000</v>
      </c>
      <c r="F12" s="5" t="n">
        <v>0</v>
      </c>
      <c r="G12" s="4" t="n">
        <f aca="false">E12-F12</f>
        <v>8000000</v>
      </c>
    </row>
    <row r="13" customFormat="false" ht="15" hidden="false" customHeight="true" outlineLevel="0" collapsed="false">
      <c r="A13" s="4" t="n">
        <v>11</v>
      </c>
      <c r="B13" s="4" t="s">
        <v>109</v>
      </c>
      <c r="C13" s="4" t="s">
        <v>110</v>
      </c>
      <c r="D13" s="4" t="s">
        <v>111</v>
      </c>
      <c r="E13" s="4" t="n">
        <v>0</v>
      </c>
      <c r="F13" s="5" t="n">
        <v>95000000</v>
      </c>
      <c r="G13" s="4" t="n">
        <f aca="false">E13-F13</f>
        <v>-95000000</v>
      </c>
    </row>
    <row r="14" customFormat="false" ht="15" hidden="false" customHeight="true" outlineLevel="0" collapsed="false">
      <c r="A14" s="4" t="n">
        <v>12</v>
      </c>
      <c r="B14" s="4" t="s">
        <v>112</v>
      </c>
      <c r="C14" s="4" t="s">
        <v>113</v>
      </c>
      <c r="D14" s="4" t="s">
        <v>114</v>
      </c>
      <c r="E14" s="4" t="n">
        <v>5000000</v>
      </c>
      <c r="F14" s="5" t="n">
        <v>0</v>
      </c>
      <c r="G14" s="4" t="n">
        <f aca="false">E14-F14</f>
        <v>5000000</v>
      </c>
    </row>
    <row r="15" customFormat="false" ht="15" hidden="false" customHeight="true" outlineLevel="0" collapsed="false">
      <c r="A15" s="4" t="n">
        <v>13</v>
      </c>
      <c r="B15" s="4" t="s">
        <v>115</v>
      </c>
      <c r="C15" s="4" t="s">
        <v>116</v>
      </c>
      <c r="D15" s="4" t="s">
        <v>117</v>
      </c>
      <c r="E15" s="4" t="n">
        <v>8500000</v>
      </c>
      <c r="F15" s="5" t="n">
        <v>0</v>
      </c>
      <c r="G15" s="4" t="n">
        <f aca="false">E15-F15</f>
        <v>8500000</v>
      </c>
    </row>
    <row r="16" customFormat="false" ht="15" hidden="false" customHeight="true" outlineLevel="0" collapsed="false">
      <c r="A16" s="4"/>
      <c r="B16" s="4"/>
      <c r="C16" s="4"/>
      <c r="D16" s="4"/>
      <c r="E16" s="4"/>
      <c r="F16" s="4"/>
      <c r="G16" s="4"/>
    </row>
    <row r="17" customFormat="false" ht="15" hidden="false" customHeight="true" outlineLevel="0" collapsed="false">
      <c r="A17" s="6"/>
      <c r="B17" s="6" t="s">
        <v>118</v>
      </c>
      <c r="C17" s="6"/>
      <c r="D17" s="6"/>
      <c r="E17" s="6" t="n">
        <f aca="false">SUM(E3:E15)</f>
        <v>866000000</v>
      </c>
      <c r="F17" s="6" t="n">
        <f aca="false">SUM(F3:F15)</f>
        <v>370000000</v>
      </c>
      <c r="G17" s="6" t="n">
        <f aca="false">E17-F17</f>
        <v>496000000</v>
      </c>
    </row>
    <row r="18" customFormat="false" ht="15" hidden="false" customHeight="true" outlineLevel="0" collapsed="false">
      <c r="A18" s="6"/>
      <c r="B18" s="6" t="s">
        <v>119</v>
      </c>
      <c r="C18" s="6"/>
      <c r="D18" s="6"/>
      <c r="E18" s="6"/>
      <c r="F18" s="6"/>
      <c r="G18" s="6"/>
    </row>
    <row r="19" customFormat="false" ht="15" hidden="false" customHeight="true" outlineLevel="0" collapsed="false">
      <c r="A19" s="4"/>
      <c r="B19" s="4" t="s">
        <v>120</v>
      </c>
      <c r="C19" s="4"/>
      <c r="D19" s="4"/>
      <c r="E19" s="4"/>
      <c r="F19" s="4"/>
      <c r="G19" s="4" t="str">
        <f aca="false">IF(ABS(H17)&lt;100,"✓ BALANCE","⚠ SELISIH")</f>
        <v>✓ BALANCE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1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9765625" defaultRowHeight="15" zeroHeight="false" outlineLevelRow="0" outlineLevelCol="0"/>
  <cols>
    <col collapsed="false" customWidth="true" hidden="false" outlineLevel="0" max="1" min="1" style="1" width="8"/>
    <col collapsed="false" customWidth="true" hidden="false" outlineLevel="0" max="2" min="2" style="1" width="35"/>
    <col collapsed="false" customWidth="true" hidden="false" outlineLevel="0" max="5" min="3" style="1" width="18"/>
  </cols>
  <sheetData>
    <row r="1" customFormat="false" ht="30.75" hidden="false" customHeight="true" outlineLevel="0" collapsed="false">
      <c r="A1" s="2" t="s">
        <v>121</v>
      </c>
      <c r="B1" s="2" t="s">
        <v>1</v>
      </c>
      <c r="C1" s="2" t="s">
        <v>78</v>
      </c>
      <c r="D1" s="2" t="s">
        <v>79</v>
      </c>
      <c r="E1" s="2" t="s">
        <v>80</v>
      </c>
    </row>
    <row r="2" customFormat="false" ht="15" hidden="false" customHeight="true" outlineLevel="0" collapsed="false">
      <c r="A2" s="4" t="s">
        <v>4</v>
      </c>
      <c r="B2" s="4" t="s">
        <v>5</v>
      </c>
      <c r="C2" s="5" t="n">
        <f aca="false">'Jurnal Umum'!F3+'Jurnal Umum'!F5+'Jurnal Umum'!F8+'Jurnal Umum'!F10+'Jurnal Umum'!F13-'Jurnal Umum'!F7-'Jurnal Umum'!F9-'Jurnal Umum'!F11-'Jurnal Umum'!F12-'Jurnal Umum'!F14-'Jurnal Umum'!F15</f>
        <v>370000000</v>
      </c>
      <c r="D2" s="4" t="n">
        <v>0</v>
      </c>
      <c r="E2" s="5" t="n">
        <f aca="false">C3-D3</f>
        <v>0</v>
      </c>
    </row>
    <row r="3" customFormat="false" ht="15" hidden="false" customHeight="true" outlineLevel="0" collapsed="false">
      <c r="A3" s="4" t="s">
        <v>8</v>
      </c>
      <c r="B3" s="4" t="s">
        <v>9</v>
      </c>
      <c r="C3" s="5" t="n">
        <f aca="false">'Jurnal Umum'!F4</f>
        <v>0</v>
      </c>
      <c r="D3" s="4" t="n">
        <v>0</v>
      </c>
      <c r="E3" s="5" t="n">
        <f aca="false">C4-D4</f>
        <v>0</v>
      </c>
    </row>
    <row r="4" customFormat="false" ht="15" hidden="false" customHeight="true" outlineLevel="0" collapsed="false">
      <c r="A4" s="4" t="s">
        <v>11</v>
      </c>
      <c r="B4" s="4" t="s">
        <v>12</v>
      </c>
      <c r="C4" s="5" t="n">
        <f aca="false">'Jurnal Umum'!F6+'Jurnal Umum'!F11</f>
        <v>0</v>
      </c>
      <c r="D4" s="4" t="n">
        <v>0</v>
      </c>
      <c r="E4" s="5" t="n">
        <f aca="false">C5-D5</f>
        <v>0</v>
      </c>
    </row>
    <row r="5" customFormat="false" ht="15" hidden="false" customHeight="true" outlineLevel="0" collapsed="false">
      <c r="A5" s="4" t="s">
        <v>14</v>
      </c>
      <c r="B5" s="4" t="s">
        <v>15</v>
      </c>
      <c r="C5" s="4" t="n">
        <v>0</v>
      </c>
      <c r="D5" s="4" t="n">
        <v>0</v>
      </c>
      <c r="E5" s="5" t="n">
        <f aca="false">C6-D6</f>
        <v>2000000000</v>
      </c>
    </row>
    <row r="6" customFormat="false" ht="15" hidden="false" customHeight="true" outlineLevel="0" collapsed="false">
      <c r="A6" s="4" t="s">
        <v>17</v>
      </c>
      <c r="B6" s="4" t="s">
        <v>18</v>
      </c>
      <c r="C6" s="4" t="n">
        <v>2000000000</v>
      </c>
      <c r="D6" s="4" t="n">
        <v>0</v>
      </c>
      <c r="E6" s="5" t="n">
        <f aca="false">C7-D7</f>
        <v>-80000000</v>
      </c>
    </row>
    <row r="7" customFormat="false" ht="15" hidden="false" customHeight="true" outlineLevel="0" collapsed="false">
      <c r="A7" s="4" t="s">
        <v>20</v>
      </c>
      <c r="B7" s="4" t="s">
        <v>21</v>
      </c>
      <c r="C7" s="4" t="n">
        <v>0</v>
      </c>
      <c r="D7" s="4" t="n">
        <v>80000000</v>
      </c>
      <c r="E7" s="5" t="n">
        <f aca="false">C8-D8</f>
        <v>1920000000</v>
      </c>
    </row>
    <row r="8" customFormat="false" ht="15" hidden="false" customHeight="true" outlineLevel="0" collapsed="false">
      <c r="A8" s="6"/>
      <c r="B8" s="6" t="s">
        <v>122</v>
      </c>
      <c r="C8" s="7" t="n">
        <f aca="false">SUM(C3:C7)</f>
        <v>2000000000</v>
      </c>
      <c r="D8" s="7" t="n">
        <f aca="false">SUM(D3:D7)</f>
        <v>80000000</v>
      </c>
      <c r="E8" s="7" t="n">
        <f aca="false">SUM(E3:E7)</f>
        <v>3840000000</v>
      </c>
    </row>
    <row r="9" customFormat="false" ht="15" hidden="false" customHeight="true" outlineLevel="0" collapsed="false">
      <c r="A9" s="4" t="s">
        <v>24</v>
      </c>
      <c r="B9" s="4" t="s">
        <v>25</v>
      </c>
      <c r="C9" s="4" t="n">
        <v>0</v>
      </c>
      <c r="D9" s="4" t="n">
        <v>30000000</v>
      </c>
      <c r="E9" s="5" t="n">
        <f aca="false">C10-D10</f>
        <v>-8500000</v>
      </c>
    </row>
    <row r="10" customFormat="false" ht="15" hidden="false" customHeight="true" outlineLevel="0" collapsed="false">
      <c r="A10" s="4" t="s">
        <v>27</v>
      </c>
      <c r="B10" s="4" t="s">
        <v>28</v>
      </c>
      <c r="C10" s="4" t="n">
        <v>0</v>
      </c>
      <c r="D10" s="4" t="n">
        <v>8500000</v>
      </c>
      <c r="E10" s="5" t="n">
        <f aca="false">C11-D11</f>
        <v>0</v>
      </c>
    </row>
    <row r="11" customFormat="false" ht="15" hidden="false" customHeight="true" outlineLevel="0" collapsed="false">
      <c r="A11" s="4" t="s">
        <v>30</v>
      </c>
      <c r="B11" s="4" t="s">
        <v>31</v>
      </c>
      <c r="C11" s="4" t="n">
        <v>0</v>
      </c>
      <c r="D11" s="4" t="n">
        <v>0</v>
      </c>
      <c r="E11" s="5" t="n">
        <f aca="false">C12-D12</f>
        <v>-500000000</v>
      </c>
    </row>
    <row r="12" customFormat="false" ht="15" hidden="false" customHeight="true" outlineLevel="0" collapsed="false">
      <c r="A12" s="4" t="s">
        <v>33</v>
      </c>
      <c r="B12" s="4" t="s">
        <v>34</v>
      </c>
      <c r="C12" s="4" t="n">
        <v>0</v>
      </c>
      <c r="D12" s="4" t="n">
        <v>500000000</v>
      </c>
      <c r="E12" s="5" t="n">
        <f aca="false">C13-D13</f>
        <v>-508500000</v>
      </c>
    </row>
    <row r="13" customFormat="false" ht="15" hidden="false" customHeight="true" outlineLevel="0" collapsed="false">
      <c r="A13" s="6"/>
      <c r="B13" s="6" t="s">
        <v>123</v>
      </c>
      <c r="C13" s="7" t="n">
        <f aca="false">SUM(C10:C12)</f>
        <v>0</v>
      </c>
      <c r="D13" s="7" t="n">
        <f aca="false">SUM(D10:D12)</f>
        <v>508500000</v>
      </c>
      <c r="E13" s="7" t="n">
        <f aca="false">SUM(E10:E12)</f>
        <v>-1008500000</v>
      </c>
    </row>
    <row r="14" customFormat="false" ht="15" hidden="false" customHeight="true" outlineLevel="0" collapsed="false">
      <c r="A14" s="4" t="s">
        <v>36</v>
      </c>
      <c r="B14" s="4" t="s">
        <v>37</v>
      </c>
      <c r="C14" s="4" t="n">
        <v>0</v>
      </c>
      <c r="D14" s="4" t="n">
        <v>750000000</v>
      </c>
      <c r="E14" s="5" t="n">
        <f aca="false">C15-D15</f>
        <v>5000000</v>
      </c>
    </row>
    <row r="15" customFormat="false" ht="15" hidden="false" customHeight="true" outlineLevel="0" collapsed="false">
      <c r="A15" s="4" t="s">
        <v>39</v>
      </c>
      <c r="B15" s="4" t="s">
        <v>40</v>
      </c>
      <c r="C15" s="4" t="n">
        <v>5000000</v>
      </c>
      <c r="D15" s="4" t="n">
        <v>0</v>
      </c>
      <c r="E15" s="5" t="n">
        <f aca="false">C16-D16</f>
        <v>0</v>
      </c>
    </row>
    <row r="16" customFormat="false" ht="15" hidden="false" customHeight="true" outlineLevel="0" collapsed="false">
      <c r="A16" s="4" t="s">
        <v>42</v>
      </c>
      <c r="B16" s="4" t="s">
        <v>43</v>
      </c>
      <c r="C16" s="4" t="n">
        <v>0</v>
      </c>
      <c r="D16" s="4" t="n">
        <v>0</v>
      </c>
      <c r="E16" s="5" t="n">
        <f aca="false">C17-D17</f>
        <v>5000000</v>
      </c>
    </row>
    <row r="17" customFormat="false" ht="15" hidden="false" customHeight="true" outlineLevel="0" collapsed="false">
      <c r="A17" s="6"/>
      <c r="B17" s="6" t="s">
        <v>124</v>
      </c>
      <c r="C17" s="7" t="n">
        <f aca="false">SUM(C15:C16)</f>
        <v>5000000</v>
      </c>
      <c r="D17" s="7" t="n">
        <f aca="false">SUM(D15:D16)</f>
        <v>0</v>
      </c>
      <c r="E17" s="7" t="n">
        <f aca="false">SUM(E15:E16)</f>
        <v>5000000</v>
      </c>
    </row>
    <row r="18" customFormat="false" ht="15" hidden="false" customHeight="true" outlineLevel="0" collapsed="false">
      <c r="A18" s="6"/>
      <c r="B18" s="6" t="s">
        <v>125</v>
      </c>
      <c r="C18" s="7" t="n">
        <f aca="false">C13+C17</f>
        <v>5000000</v>
      </c>
      <c r="D18" s="6" t="n">
        <f aca="false">D13+D17</f>
        <v>508500000</v>
      </c>
      <c r="E18" s="7" t="n">
        <f aca="false">E13+E17</f>
        <v>-1003500000</v>
      </c>
    </row>
    <row r="19" customFormat="false" ht="15" hidden="false" customHeight="true" outlineLevel="0" collapsed="false">
      <c r="A19" s="4"/>
      <c r="B19" s="4" t="s">
        <v>126</v>
      </c>
      <c r="C19" s="4"/>
      <c r="D19" s="4"/>
      <c r="E19" s="5" t="str">
        <f aca="false">IF(ABS(E9-E21)&lt;100,"✓ BALANCE","⚠ SELISIH")</f>
        <v>⚠ SELISIH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3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9765625" defaultRowHeight="15" zeroHeight="false" outlineLevelRow="0" outlineLevelCol="0"/>
  <cols>
    <col collapsed="false" customWidth="true" hidden="false" outlineLevel="0" max="1" min="1" style="1" width="8"/>
    <col collapsed="false" customWidth="true" hidden="false" outlineLevel="0" max="2" min="2" style="1" width="35"/>
    <col collapsed="false" customWidth="true" hidden="false" outlineLevel="0" max="5" min="3" style="1" width="18"/>
  </cols>
  <sheetData>
    <row r="1" customFormat="false" ht="30.75" hidden="false" customHeight="true" outlineLevel="0" collapsed="false">
      <c r="A1" s="2" t="s">
        <v>121</v>
      </c>
      <c r="B1" s="2" t="s">
        <v>1</v>
      </c>
      <c r="C1" s="2" t="s">
        <v>127</v>
      </c>
      <c r="D1" s="2" t="s">
        <v>128</v>
      </c>
      <c r="E1" s="2" t="s">
        <v>2</v>
      </c>
    </row>
    <row r="3" customFormat="false" ht="15" hidden="false" customHeight="true" outlineLevel="0" collapsed="false">
      <c r="A3" s="4" t="s">
        <v>129</v>
      </c>
      <c r="B3" s="4"/>
      <c r="C3" s="4"/>
      <c r="D3" s="4"/>
      <c r="E3" s="4"/>
    </row>
    <row r="4" customFormat="false" ht="15" hidden="false" customHeight="true" outlineLevel="0" collapsed="false">
      <c r="A4" s="4" t="s">
        <v>45</v>
      </c>
      <c r="B4" s="4" t="s">
        <v>46</v>
      </c>
      <c r="C4" s="5" t="n">
        <f aca="false">'Jurnal Umum'!G5+'Jurnal Umum'!G8+'Jurnal Umum'!G10+'Jurnal Umum'!G13</f>
        <v>-370000000</v>
      </c>
      <c r="D4" s="5" t="n">
        <f aca="false">C4</f>
        <v>-370000000</v>
      </c>
      <c r="E4" s="4" t="s">
        <v>130</v>
      </c>
    </row>
    <row r="5" customFormat="false" ht="15" hidden="false" customHeight="true" outlineLevel="0" collapsed="false">
      <c r="A5" s="4" t="s">
        <v>48</v>
      </c>
      <c r="B5" s="4" t="s">
        <v>49</v>
      </c>
      <c r="C5" s="4" t="n">
        <v>0</v>
      </c>
      <c r="D5" s="4" t="n">
        <v>0</v>
      </c>
      <c r="E5" s="4" t="s">
        <v>131</v>
      </c>
    </row>
    <row r="6" customFormat="false" ht="15" hidden="false" customHeight="true" outlineLevel="0" collapsed="false">
      <c r="A6" s="3"/>
      <c r="B6" s="3" t="s">
        <v>132</v>
      </c>
      <c r="C6" s="8" t="n">
        <f aca="false">C4+C5</f>
        <v>-370000000</v>
      </c>
      <c r="D6" s="8" t="n">
        <f aca="false">D4+D5</f>
        <v>-370000000</v>
      </c>
      <c r="E6" s="3"/>
    </row>
    <row r="7" customFormat="false" ht="15" hidden="false" customHeight="true" outlineLevel="0" collapsed="false">
      <c r="A7" s="4"/>
      <c r="B7" s="4"/>
      <c r="C7" s="4"/>
      <c r="D7" s="4"/>
      <c r="E7" s="4"/>
    </row>
    <row r="8" customFormat="false" ht="15" hidden="false" customHeight="true" outlineLevel="0" collapsed="false">
      <c r="A8" s="4" t="s">
        <v>133</v>
      </c>
      <c r="B8" s="4"/>
      <c r="C8" s="4"/>
      <c r="D8" s="4"/>
      <c r="E8" s="4"/>
    </row>
    <row r="9" customFormat="false" ht="15" hidden="false" customHeight="true" outlineLevel="0" collapsed="false">
      <c r="A9" s="4" t="s">
        <v>51</v>
      </c>
      <c r="B9" s="4" t="s">
        <v>134</v>
      </c>
      <c r="C9" s="4" t="n">
        <v>-180000000</v>
      </c>
      <c r="D9" s="5" t="n">
        <f aca="false">C9</f>
        <v>-180000000</v>
      </c>
      <c r="E9" s="4" t="s">
        <v>135</v>
      </c>
    </row>
    <row r="10" customFormat="false" ht="15" hidden="false" customHeight="true" outlineLevel="0" collapsed="false">
      <c r="A10" s="6"/>
      <c r="B10" s="6" t="s">
        <v>136</v>
      </c>
      <c r="C10" s="7" t="n">
        <f aca="false">C6+C9</f>
        <v>-550000000</v>
      </c>
      <c r="D10" s="7" t="n">
        <f aca="false">D6+D9</f>
        <v>-550000000</v>
      </c>
      <c r="E10" s="6"/>
    </row>
    <row r="11" customFormat="false" ht="15" hidden="false" customHeight="true" outlineLevel="0" collapsed="false">
      <c r="A11" s="4"/>
      <c r="B11" s="4"/>
      <c r="C11" s="4"/>
      <c r="D11" s="4"/>
      <c r="E11" s="4"/>
    </row>
    <row r="12" customFormat="false" ht="15" hidden="false" customHeight="true" outlineLevel="0" collapsed="false">
      <c r="A12" s="4" t="s">
        <v>137</v>
      </c>
      <c r="B12" s="4"/>
      <c r="C12" s="4"/>
      <c r="D12" s="4"/>
      <c r="E12" s="4"/>
    </row>
    <row r="13" customFormat="false" ht="15" hidden="false" customHeight="true" outlineLevel="0" collapsed="false">
      <c r="A13" s="4" t="s">
        <v>54</v>
      </c>
      <c r="B13" s="4" t="s">
        <v>55</v>
      </c>
      <c r="C13" s="5" t="n">
        <f aca="false">-'Jurnal Umum'!F9+'Jurnal Umum'!F15</f>
        <v>0</v>
      </c>
      <c r="D13" s="5" t="n">
        <f aca="false">C13</f>
        <v>0</v>
      </c>
      <c r="E13" s="4" t="s">
        <v>138</v>
      </c>
    </row>
    <row r="14" customFormat="false" ht="15" hidden="false" customHeight="true" outlineLevel="0" collapsed="false">
      <c r="A14" s="4" t="s">
        <v>57</v>
      </c>
      <c r="B14" s="4" t="s">
        <v>58</v>
      </c>
      <c r="C14" s="5" t="n">
        <f aca="false">-'Jurnal Umum'!F11</f>
        <v>-0</v>
      </c>
      <c r="D14" s="5" t="n">
        <f aca="false">C14</f>
        <v>-0</v>
      </c>
      <c r="E14" s="4" t="s">
        <v>59</v>
      </c>
    </row>
    <row r="15" customFormat="false" ht="15" hidden="false" customHeight="true" outlineLevel="0" collapsed="false">
      <c r="A15" s="4" t="s">
        <v>60</v>
      </c>
      <c r="B15" s="4" t="s">
        <v>61</v>
      </c>
      <c r="C15" s="5" t="n">
        <f aca="false">-'Jurnal Umum'!F7</f>
        <v>-0</v>
      </c>
      <c r="D15" s="5" t="n">
        <f aca="false">C15</f>
        <v>-0</v>
      </c>
      <c r="E15" s="4" t="s">
        <v>139</v>
      </c>
    </row>
    <row r="16" customFormat="false" ht="15" hidden="false" customHeight="true" outlineLevel="0" collapsed="false">
      <c r="A16" s="4" t="s">
        <v>63</v>
      </c>
      <c r="B16" s="4" t="s">
        <v>64</v>
      </c>
      <c r="C16" s="5" t="n">
        <f aca="false">-'Jurnal Umum'!F12</f>
        <v>-0</v>
      </c>
      <c r="D16" s="5" t="n">
        <f aca="false">C16</f>
        <v>-0</v>
      </c>
      <c r="E16" s="4" t="s">
        <v>140</v>
      </c>
    </row>
    <row r="17" customFormat="false" ht="15" hidden="false" customHeight="true" outlineLevel="0" collapsed="false">
      <c r="A17" s="4" t="s">
        <v>66</v>
      </c>
      <c r="B17" s="4" t="s">
        <v>67</v>
      </c>
      <c r="C17" s="4" t="n">
        <v>6666667</v>
      </c>
      <c r="D17" s="5" t="n">
        <f aca="false">C17</f>
        <v>6666667</v>
      </c>
      <c r="E17" s="4" t="s">
        <v>141</v>
      </c>
    </row>
    <row r="18" customFormat="false" ht="15" hidden="false" customHeight="true" outlineLevel="0" collapsed="false">
      <c r="A18" s="4" t="s">
        <v>69</v>
      </c>
      <c r="B18" s="4" t="s">
        <v>70</v>
      </c>
      <c r="C18" s="4" t="n">
        <v>0</v>
      </c>
      <c r="D18" s="4" t="n">
        <v>0</v>
      </c>
      <c r="E18" s="4" t="s">
        <v>142</v>
      </c>
    </row>
    <row r="19" customFormat="false" ht="15" hidden="false" customHeight="true" outlineLevel="0" collapsed="false">
      <c r="A19" s="4" t="s">
        <v>72</v>
      </c>
      <c r="B19" s="4" t="s">
        <v>73</v>
      </c>
      <c r="C19" s="4" t="n">
        <v>0</v>
      </c>
      <c r="D19" s="4" t="n">
        <v>0</v>
      </c>
      <c r="E19" s="4" t="s">
        <v>143</v>
      </c>
    </row>
    <row r="20" customFormat="false" ht="15" hidden="false" customHeight="true" outlineLevel="0" collapsed="false">
      <c r="A20" s="3"/>
      <c r="B20" s="3" t="s">
        <v>144</v>
      </c>
      <c r="C20" s="8" t="n">
        <f aca="false">SUM(C13:C18)</f>
        <v>6666667</v>
      </c>
      <c r="D20" s="8" t="n">
        <f aca="false">SUM(D13:D18)</f>
        <v>6666667</v>
      </c>
      <c r="E20" s="3"/>
    </row>
    <row r="21" customFormat="false" ht="15" hidden="false" customHeight="true" outlineLevel="0" collapsed="false">
      <c r="A21" s="6"/>
      <c r="B21" s="6" t="s">
        <v>145</v>
      </c>
      <c r="C21" s="7" t="n">
        <f aca="false">C11+C19</f>
        <v>0</v>
      </c>
      <c r="D21" s="7" t="n">
        <f aca="false">D11+D19</f>
        <v>0</v>
      </c>
      <c r="E21" s="6"/>
    </row>
    <row r="22" customFormat="false" ht="15" hidden="false" customHeight="true" outlineLevel="0" collapsed="false">
      <c r="A22" s="4"/>
      <c r="B22" s="4"/>
      <c r="C22" s="4"/>
      <c r="D22" s="4"/>
      <c r="E22" s="4"/>
    </row>
    <row r="23" customFormat="false" ht="15" hidden="false" customHeight="true" outlineLevel="0" collapsed="false">
      <c r="A23" s="4" t="s">
        <v>146</v>
      </c>
      <c r="B23" s="4"/>
      <c r="C23" s="4"/>
      <c r="D23" s="4"/>
      <c r="E23" s="4"/>
    </row>
    <row r="24" customFormat="false" ht="15" hidden="false" customHeight="true" outlineLevel="0" collapsed="false">
      <c r="A24" s="4"/>
      <c r="B24" s="4" t="s">
        <v>147</v>
      </c>
      <c r="C24" s="4" t="n">
        <v>0</v>
      </c>
      <c r="D24" s="4" t="n">
        <v>0</v>
      </c>
      <c r="E24" s="4" t="s">
        <v>83</v>
      </c>
    </row>
    <row r="25" customFormat="false" ht="15" hidden="false" customHeight="true" outlineLevel="0" collapsed="false">
      <c r="A25" s="4"/>
      <c r="B25" s="4" t="s">
        <v>148</v>
      </c>
      <c r="C25" s="4" t="n">
        <v>0</v>
      </c>
      <c r="D25" s="4" t="n">
        <v>0</v>
      </c>
      <c r="E25" s="4" t="s">
        <v>83</v>
      </c>
    </row>
    <row r="26" customFormat="false" ht="15" hidden="false" customHeight="true" outlineLevel="0" collapsed="false">
      <c r="A26" s="4"/>
      <c r="B26" s="4" t="s">
        <v>149</v>
      </c>
      <c r="C26" s="5" t="n">
        <f aca="false">IF(C22&gt;0,C22*0.22,0)</f>
        <v>0</v>
      </c>
      <c r="D26" s="5" t="n">
        <f aca="false">D22*0.22</f>
        <v>0</v>
      </c>
      <c r="E26" s="4" t="s">
        <v>150</v>
      </c>
    </row>
    <row r="27" customFormat="false" ht="15" hidden="false" customHeight="true" outlineLevel="0" collapsed="false">
      <c r="A27" s="6"/>
      <c r="B27" s="6" t="s">
        <v>151</v>
      </c>
      <c r="C27" s="7" t="n">
        <f aca="false">C22-C24-C25</f>
        <v>0</v>
      </c>
      <c r="D27" s="7" t="n">
        <f aca="false">D22-D24-D25</f>
        <v>0</v>
      </c>
      <c r="E27" s="6"/>
    </row>
    <row r="28" customFormat="false" ht="15" hidden="false" customHeight="true" outlineLevel="0" collapsed="false">
      <c r="A28" s="4"/>
      <c r="B28" s="4"/>
      <c r="C28" s="4"/>
      <c r="D28" s="4"/>
      <c r="E28" s="4"/>
    </row>
    <row r="29" customFormat="false" ht="15" hidden="false" customHeight="true" outlineLevel="0" collapsed="false">
      <c r="A29" s="4" t="s">
        <v>39</v>
      </c>
      <c r="B29" s="4" t="s">
        <v>152</v>
      </c>
      <c r="C29" s="5" t="n">
        <f aca="false">-'Jurnal Umum'!F14</f>
        <v>-0</v>
      </c>
      <c r="D29" s="5" t="n">
        <f aca="false">C27</f>
        <v>0</v>
      </c>
      <c r="E29" s="4" t="s">
        <v>153</v>
      </c>
    </row>
    <row r="30" customFormat="false" ht="15" hidden="false" customHeight="true" outlineLevel="0" collapsed="false">
      <c r="A30" s="6"/>
      <c r="B30" s="6" t="s">
        <v>154</v>
      </c>
      <c r="C30" s="7" t="n">
        <f aca="false">C26+C27</f>
        <v>0</v>
      </c>
      <c r="D30" s="7" t="n">
        <f aca="false">D26+D27</f>
        <v>0</v>
      </c>
      <c r="E30" s="6" t="s">
        <v>155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9765625" defaultRowHeight="15" zeroHeight="false" outlineLevelRow="0" outlineLevelCol="0"/>
  <cols>
    <col collapsed="false" customWidth="true" hidden="false" outlineLevel="0" max="1" min="1" style="1" width="30"/>
    <col collapsed="false" customWidth="true" hidden="false" outlineLevel="0" max="3" min="2" style="1" width="18"/>
  </cols>
  <sheetData>
    <row r="1" customFormat="false" ht="15.75" hidden="false" customHeight="true" outlineLevel="0" collapsed="false">
      <c r="A1" s="2" t="s">
        <v>156</v>
      </c>
      <c r="B1" s="2" t="s">
        <v>127</v>
      </c>
      <c r="C1" s="2" t="s">
        <v>157</v>
      </c>
    </row>
    <row r="2" customFormat="false" ht="15" hidden="false" customHeight="true" outlineLevel="0" collapsed="false">
      <c r="A2" s="3" t="s">
        <v>158</v>
      </c>
      <c r="B2" s="3"/>
      <c r="C2" s="3"/>
    </row>
    <row r="3" customFormat="false" ht="15" hidden="false" customHeight="true" outlineLevel="0" collapsed="false">
      <c r="A3" s="4" t="s">
        <v>159</v>
      </c>
      <c r="B3" s="4"/>
      <c r="C3" s="4"/>
    </row>
    <row r="4" customFormat="false" ht="15" hidden="false" customHeight="true" outlineLevel="0" collapsed="false">
      <c r="A4" s="4" t="s">
        <v>160</v>
      </c>
      <c r="B4" s="5" t="n">
        <f aca="false">'Neraca Saldo'!E3</f>
        <v>0</v>
      </c>
      <c r="C4" s="4" t="n">
        <v>750000000</v>
      </c>
    </row>
    <row r="5" customFormat="false" ht="15" hidden="false" customHeight="true" outlineLevel="0" collapsed="false">
      <c r="A5" s="4" t="s">
        <v>161</v>
      </c>
      <c r="B5" s="5" t="n">
        <f aca="false">'Neraca Saldo'!E4</f>
        <v>0</v>
      </c>
      <c r="C5" s="4" t="n">
        <v>500000000</v>
      </c>
    </row>
    <row r="6" customFormat="false" ht="15" hidden="false" customHeight="true" outlineLevel="0" collapsed="false">
      <c r="A6" s="4" t="s">
        <v>162</v>
      </c>
      <c r="B6" s="5" t="n">
        <f aca="false">'Neraca Saldo'!E5</f>
        <v>2000000000</v>
      </c>
      <c r="C6" s="4" t="n">
        <v>38000000</v>
      </c>
    </row>
    <row r="7" customFormat="false" ht="15" hidden="false" customHeight="true" outlineLevel="0" collapsed="false">
      <c r="A7" s="4" t="s">
        <v>163</v>
      </c>
      <c r="B7" s="5" t="n">
        <f aca="false">'Neraca Saldo'!E6</f>
        <v>-80000000</v>
      </c>
      <c r="C7" s="4" t="n">
        <v>450000000</v>
      </c>
    </row>
    <row r="8" customFormat="false" ht="15" hidden="false" customHeight="true" outlineLevel="0" collapsed="false">
      <c r="A8" s="3" t="s">
        <v>164</v>
      </c>
      <c r="B8" s="8" t="n">
        <f aca="false">SUM(C5:C8)</f>
        <v>988000000</v>
      </c>
      <c r="C8" s="8" t="n">
        <f aca="false">SUM(D5:D8)</f>
        <v>0</v>
      </c>
    </row>
    <row r="9" customFormat="false" ht="15" hidden="false" customHeight="true" outlineLevel="0" collapsed="false">
      <c r="A9" s="4" t="s">
        <v>165</v>
      </c>
      <c r="B9" s="4"/>
      <c r="C9" s="4"/>
    </row>
    <row r="10" customFormat="false" ht="15" hidden="false" customHeight="true" outlineLevel="0" collapsed="false">
      <c r="A10" s="4" t="s">
        <v>166</v>
      </c>
      <c r="B10" s="4" t="n">
        <v>1500000000</v>
      </c>
      <c r="C10" s="4" t="n">
        <v>1500000000</v>
      </c>
    </row>
    <row r="11" customFormat="false" ht="15" hidden="false" customHeight="true" outlineLevel="0" collapsed="false">
      <c r="A11" s="4" t="s">
        <v>167</v>
      </c>
      <c r="B11" s="4" t="n">
        <v>500000000</v>
      </c>
      <c r="C11" s="4" t="n">
        <v>520000000</v>
      </c>
    </row>
    <row r="12" customFormat="false" ht="15" hidden="false" customHeight="true" outlineLevel="0" collapsed="false">
      <c r="A12" s="4" t="s">
        <v>168</v>
      </c>
      <c r="B12" s="5" t="n">
        <f aca="false">-'Neraca Saldo'!E8</f>
        <v>-3840000000</v>
      </c>
      <c r="C12" s="4" t="n">
        <v>-160000000</v>
      </c>
    </row>
    <row r="13" customFormat="false" ht="15" hidden="false" customHeight="true" outlineLevel="0" collapsed="false">
      <c r="A13" s="3" t="s">
        <v>169</v>
      </c>
      <c r="B13" s="8" t="n">
        <f aca="false">C11+C12+C13</f>
        <v>360000000</v>
      </c>
      <c r="C13" s="8" t="n">
        <f aca="false">D11+D12+D13</f>
        <v>0</v>
      </c>
    </row>
    <row r="14" customFormat="false" ht="15" hidden="false" customHeight="true" outlineLevel="0" collapsed="false">
      <c r="A14" s="6" t="s">
        <v>122</v>
      </c>
      <c r="B14" s="7" t="n">
        <f aca="false">C9+C14</f>
        <v>0</v>
      </c>
      <c r="C14" s="7" t="n">
        <f aca="false">D9+D14</f>
        <v>0</v>
      </c>
    </row>
    <row r="15" customFormat="false" ht="15" hidden="false" customHeight="true" outlineLevel="0" collapsed="false">
      <c r="A15" s="4"/>
      <c r="B15" s="4"/>
      <c r="C15" s="4"/>
    </row>
    <row r="16" customFormat="false" ht="15" hidden="false" customHeight="true" outlineLevel="0" collapsed="false">
      <c r="A16" s="3" t="s">
        <v>170</v>
      </c>
      <c r="B16" s="3"/>
      <c r="C16" s="3"/>
    </row>
    <row r="17" customFormat="false" ht="15" hidden="false" customHeight="true" outlineLevel="0" collapsed="false">
      <c r="A17" s="4" t="s">
        <v>171</v>
      </c>
      <c r="B17" s="4"/>
      <c r="C17" s="4"/>
    </row>
    <row r="18" customFormat="false" ht="15" hidden="false" customHeight="true" outlineLevel="0" collapsed="false">
      <c r="A18" s="4" t="s">
        <v>172</v>
      </c>
      <c r="B18" s="5" t="n">
        <f aca="false">-'Neraca Saldo'!E10</f>
        <v>-0</v>
      </c>
      <c r="C18" s="4" t="n">
        <v>30000000</v>
      </c>
    </row>
    <row r="19" customFormat="false" ht="15" hidden="false" customHeight="true" outlineLevel="0" collapsed="false">
      <c r="A19" s="4" t="s">
        <v>173</v>
      </c>
      <c r="B19" s="5" t="n">
        <f aca="false">-'Neraca Saldo'!E11-E12</f>
        <v>500000000</v>
      </c>
      <c r="C19" s="4" t="n">
        <v>8500000</v>
      </c>
    </row>
    <row r="20" customFormat="false" ht="15" hidden="false" customHeight="true" outlineLevel="0" collapsed="false">
      <c r="A20" s="3" t="s">
        <v>174</v>
      </c>
      <c r="B20" s="8" t="n">
        <f aca="false">C19+C20</f>
        <v>8500000</v>
      </c>
      <c r="C20" s="8" t="n">
        <f aca="false">D19+D20</f>
        <v>0</v>
      </c>
    </row>
    <row r="21" customFormat="false" ht="15" hidden="false" customHeight="true" outlineLevel="0" collapsed="false">
      <c r="A21" s="4" t="s">
        <v>175</v>
      </c>
      <c r="B21" s="4"/>
      <c r="C21" s="4"/>
    </row>
    <row r="22" customFormat="false" ht="15" hidden="false" customHeight="true" outlineLevel="0" collapsed="false">
      <c r="A22" s="4" t="s">
        <v>176</v>
      </c>
      <c r="B22" s="5" t="n">
        <f aca="false">-'Neraca Saldo'!E13</f>
        <v>1008500000</v>
      </c>
      <c r="C22" s="4" t="n">
        <v>500000000</v>
      </c>
    </row>
    <row r="23" customFormat="false" ht="15" hidden="false" customHeight="true" outlineLevel="0" collapsed="false">
      <c r="A23" s="3" t="s">
        <v>177</v>
      </c>
      <c r="B23" s="8" t="n">
        <f aca="false">C21+C23</f>
        <v>0</v>
      </c>
      <c r="C23" s="8" t="n">
        <f aca="false">D21+D23</f>
        <v>0</v>
      </c>
    </row>
    <row r="24" customFormat="false" ht="15" hidden="false" customHeight="true" outlineLevel="0" collapsed="false">
      <c r="A24" s="4"/>
      <c r="B24" s="4"/>
      <c r="C24" s="4"/>
    </row>
    <row r="25" customFormat="false" ht="15" hidden="false" customHeight="true" outlineLevel="0" collapsed="false">
      <c r="A25" s="3" t="s">
        <v>178</v>
      </c>
      <c r="B25" s="3"/>
      <c r="C25" s="3"/>
    </row>
    <row r="26" customFormat="false" ht="15" hidden="false" customHeight="true" outlineLevel="0" collapsed="false">
      <c r="A26" s="4" t="s">
        <v>179</v>
      </c>
      <c r="B26" s="5" t="n">
        <f aca="false">-'Neraca Saldo'!E15</f>
        <v>-0</v>
      </c>
      <c r="C26" s="4" t="n">
        <v>750000000</v>
      </c>
    </row>
    <row r="27" customFormat="false" ht="15" hidden="false" customHeight="true" outlineLevel="0" collapsed="false">
      <c r="A27" s="4" t="s">
        <v>180</v>
      </c>
      <c r="B27" s="5" t="n">
        <f aca="false">'Neraca Saldo'!E16</f>
        <v>5000000</v>
      </c>
      <c r="C27" s="4" t="n">
        <v>15000000</v>
      </c>
    </row>
    <row r="28" customFormat="false" ht="15" hidden="false" customHeight="true" outlineLevel="0" collapsed="false">
      <c r="A28" s="4" t="s">
        <v>181</v>
      </c>
      <c r="B28" s="5" t="n">
        <f aca="false">-'Laba Rugi'!C29</f>
        <v>0</v>
      </c>
      <c r="C28" s="4" t="n">
        <v>280000000</v>
      </c>
    </row>
    <row r="29" customFormat="false" ht="15" hidden="false" customHeight="true" outlineLevel="0" collapsed="false">
      <c r="A29" s="3" t="s">
        <v>182</v>
      </c>
      <c r="B29" s="8" t="n">
        <f aca="false">C27+C28+C29</f>
        <v>295000000</v>
      </c>
      <c r="C29" s="8" t="n">
        <f aca="false">D27+D28+D29</f>
        <v>0</v>
      </c>
    </row>
    <row r="30" customFormat="false" ht="15" hidden="false" customHeight="true" outlineLevel="0" collapsed="false">
      <c r="A30" s="6" t="s">
        <v>125</v>
      </c>
      <c r="B30" s="7" t="n">
        <f aca="false">C24+C30</f>
        <v>0</v>
      </c>
      <c r="C30" s="7" t="n">
        <f aca="false">D24+D30</f>
        <v>0</v>
      </c>
    </row>
    <row r="31" customFormat="false" ht="15" hidden="false" customHeight="true" outlineLevel="0" collapsed="false">
      <c r="A31" s="4"/>
      <c r="B31" s="4"/>
      <c r="C31" s="4"/>
    </row>
    <row r="32" customFormat="false" ht="15" hidden="false" customHeight="true" outlineLevel="0" collapsed="false">
      <c r="A32" s="4" t="s">
        <v>183</v>
      </c>
      <c r="B32" s="5" t="str">
        <f aca="false">IF(ABS(C15-C32)&lt;100,"✓ NERACA BALANCE","⚠ SELISIH")</f>
        <v>✓ NERACA BALANCE</v>
      </c>
      <c r="C32" s="4"/>
      <c r="D32" s="4"/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2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9765625" defaultRowHeight="15" zeroHeight="false" outlineLevelRow="0" outlineLevelCol="0"/>
  <cols>
    <col collapsed="false" customWidth="true" hidden="false" outlineLevel="0" max="1" min="1" style="1" width="35"/>
    <col collapsed="false" customWidth="true" hidden="false" outlineLevel="0" max="4" min="2" style="1" width="18"/>
  </cols>
  <sheetData>
    <row r="1" customFormat="false" ht="15.75" hidden="false" customHeight="true" outlineLevel="0" collapsed="false">
      <c r="A1" s="2" t="s">
        <v>184</v>
      </c>
      <c r="B1" s="2" t="s">
        <v>127</v>
      </c>
      <c r="C1" s="2" t="s">
        <v>185</v>
      </c>
      <c r="D1" s="2" t="s">
        <v>186</v>
      </c>
    </row>
    <row r="2" customFormat="false" ht="15" hidden="false" customHeight="true" outlineLevel="0" collapsed="false">
      <c r="A2" s="9" t="s">
        <v>187</v>
      </c>
      <c r="B2" s="9"/>
      <c r="C2" s="9"/>
      <c r="D2" s="9"/>
    </row>
    <row r="3" customFormat="false" ht="15" hidden="false" customHeight="true" outlineLevel="0" collapsed="false">
      <c r="A3" s="4" t="s">
        <v>188</v>
      </c>
      <c r="B3" s="5" t="n">
        <f aca="false">'Jurnal Umum'!G5+'Jurnal Umum'!G8+'Jurnal Umum'!G10+'Jurnal Umum'!G13</f>
        <v>-370000000</v>
      </c>
      <c r="C3" s="4" t="n">
        <v>0</v>
      </c>
      <c r="D3" s="5" t="n">
        <f aca="false">B3+C3</f>
        <v>-370000000</v>
      </c>
    </row>
    <row r="4" customFormat="false" ht="15" hidden="false" customHeight="true" outlineLevel="0" collapsed="false">
      <c r="A4" s="4" t="s">
        <v>189</v>
      </c>
      <c r="B4" s="4" t="n">
        <v>0</v>
      </c>
      <c r="C4" s="4" t="n">
        <v>0</v>
      </c>
      <c r="D4" s="5" t="n">
        <f aca="false">B4+C4</f>
        <v>0</v>
      </c>
    </row>
    <row r="5" customFormat="false" ht="15" hidden="false" customHeight="true" outlineLevel="0" collapsed="false">
      <c r="A5" s="6" t="s">
        <v>190</v>
      </c>
      <c r="B5" s="7" t="n">
        <f aca="false">SUM(B3:B4)</f>
        <v>-370000000</v>
      </c>
      <c r="C5" s="7" t="n">
        <f aca="false">SUM(C3:C4)</f>
        <v>0</v>
      </c>
      <c r="D5" s="7" t="n">
        <f aca="false">B5+C5</f>
        <v>-370000000</v>
      </c>
    </row>
    <row r="6" customFormat="false" ht="15" hidden="false" customHeight="true" outlineLevel="0" collapsed="false">
      <c r="A6" s="4" t="s">
        <v>191</v>
      </c>
      <c r="B6" s="5" t="n">
        <f aca="false">-'Jurnal Umum'!F6</f>
        <v>-0</v>
      </c>
      <c r="C6" s="4" t="n">
        <v>0</v>
      </c>
      <c r="D6" s="5" t="n">
        <f aca="false">B6+C6</f>
        <v>0</v>
      </c>
    </row>
    <row r="7" customFormat="false" ht="15" hidden="false" customHeight="true" outlineLevel="0" collapsed="false">
      <c r="A7" s="4" t="s">
        <v>192</v>
      </c>
      <c r="B7" s="5" t="n">
        <f aca="false">-'Jurnal Umum'!F9</f>
        <v>-0</v>
      </c>
      <c r="C7" s="4" t="n">
        <v>0</v>
      </c>
      <c r="D7" s="5" t="n">
        <f aca="false">B7+C7</f>
        <v>0</v>
      </c>
    </row>
    <row r="8" customFormat="false" ht="15" hidden="false" customHeight="true" outlineLevel="0" collapsed="false">
      <c r="A8" s="4" t="s">
        <v>193</v>
      </c>
      <c r="B8" s="5" t="n">
        <f aca="false">-'Jurnal Umum'!F7</f>
        <v>-0</v>
      </c>
      <c r="C8" s="4" t="n">
        <v>0</v>
      </c>
      <c r="D8" s="5" t="n">
        <f aca="false">B8+C8</f>
        <v>0</v>
      </c>
    </row>
    <row r="9" customFormat="false" ht="15" hidden="false" customHeight="true" outlineLevel="0" collapsed="false">
      <c r="A9" s="4" t="s">
        <v>194</v>
      </c>
      <c r="B9" s="5" t="n">
        <f aca="false">-'Jurnal Umum'!F11</f>
        <v>-0</v>
      </c>
      <c r="C9" s="4" t="n">
        <v>0</v>
      </c>
      <c r="D9" s="5" t="n">
        <f aca="false">B9+C9</f>
        <v>0</v>
      </c>
    </row>
    <row r="10" customFormat="false" ht="15" hidden="false" customHeight="true" outlineLevel="0" collapsed="false">
      <c r="A10" s="4" t="s">
        <v>195</v>
      </c>
      <c r="B10" s="5" t="n">
        <f aca="false">-'Jurnal Umum'!F12</f>
        <v>-0</v>
      </c>
      <c r="C10" s="4" t="n">
        <v>0</v>
      </c>
      <c r="D10" s="5" t="n">
        <f aca="false">B10+C10</f>
        <v>0</v>
      </c>
    </row>
    <row r="11" customFormat="false" ht="15" hidden="false" customHeight="true" outlineLevel="0" collapsed="false">
      <c r="A11" s="4" t="s">
        <v>196</v>
      </c>
      <c r="B11" s="5" t="n">
        <f aca="false">-'Jurnal Umum'!F15</f>
        <v>-0</v>
      </c>
      <c r="C11" s="4" t="n">
        <v>0</v>
      </c>
      <c r="D11" s="5" t="n">
        <f aca="false">B11+C11</f>
        <v>0</v>
      </c>
    </row>
    <row r="12" customFormat="false" ht="15" hidden="false" customHeight="true" outlineLevel="0" collapsed="false">
      <c r="A12" s="4" t="s">
        <v>197</v>
      </c>
      <c r="B12" s="4" t="n">
        <v>0</v>
      </c>
      <c r="C12" s="4" t="n">
        <v>0</v>
      </c>
      <c r="D12" s="5" t="n">
        <f aca="false">B12+C12</f>
        <v>0</v>
      </c>
    </row>
    <row r="13" customFormat="false" ht="15" hidden="false" customHeight="true" outlineLevel="0" collapsed="false">
      <c r="A13" s="6" t="s">
        <v>198</v>
      </c>
      <c r="B13" s="7" t="n">
        <f aca="false">SUM(B6:B12)</f>
        <v>0</v>
      </c>
      <c r="C13" s="7" t="n">
        <f aca="false">SUM(C6:C12)</f>
        <v>0</v>
      </c>
      <c r="D13" s="7" t="n">
        <f aca="false">B13+C13</f>
        <v>0</v>
      </c>
    </row>
    <row r="14" customFormat="false" ht="15" hidden="false" customHeight="true" outlineLevel="0" collapsed="false">
      <c r="A14" s="9" t="s">
        <v>199</v>
      </c>
      <c r="B14" s="10" t="n">
        <f aca="false">B5+B13</f>
        <v>-370000000</v>
      </c>
      <c r="C14" s="10" t="n">
        <f aca="false">C5+C13</f>
        <v>0</v>
      </c>
      <c r="D14" s="10" t="n">
        <f aca="false">B14+C14</f>
        <v>-370000000</v>
      </c>
    </row>
    <row r="15" customFormat="false" ht="15" hidden="false" customHeight="true" outlineLevel="0" collapsed="false">
      <c r="A15" s="4"/>
      <c r="B15" s="4"/>
      <c r="C15" s="4"/>
      <c r="D15" s="4"/>
    </row>
    <row r="16" customFormat="false" ht="15" hidden="false" customHeight="true" outlineLevel="0" collapsed="false">
      <c r="A16" s="9" t="s">
        <v>200</v>
      </c>
      <c r="B16" s="9"/>
      <c r="C16" s="9"/>
      <c r="D16" s="9"/>
    </row>
    <row r="17" customFormat="false" ht="15" hidden="false" customHeight="true" outlineLevel="0" collapsed="false">
      <c r="A17" s="4" t="s">
        <v>201</v>
      </c>
      <c r="B17" s="4" t="n">
        <v>0</v>
      </c>
      <c r="C17" s="4" t="n">
        <v>0</v>
      </c>
      <c r="D17" s="4" t="n">
        <v>0</v>
      </c>
    </row>
    <row r="18" customFormat="false" ht="15" hidden="false" customHeight="true" outlineLevel="0" collapsed="false">
      <c r="A18" s="4" t="s">
        <v>202</v>
      </c>
      <c r="B18" s="4" t="n">
        <v>0</v>
      </c>
      <c r="C18" s="4" t="n">
        <v>0</v>
      </c>
      <c r="D18" s="4" t="n">
        <v>0</v>
      </c>
    </row>
    <row r="19" customFormat="false" ht="15" hidden="false" customHeight="true" outlineLevel="0" collapsed="false">
      <c r="A19" s="9" t="s">
        <v>203</v>
      </c>
      <c r="B19" s="10" t="n">
        <f aca="false">B17+B18</f>
        <v>0</v>
      </c>
      <c r="C19" s="10" t="n">
        <f aca="false">C17+C18</f>
        <v>0</v>
      </c>
      <c r="D19" s="10" t="n">
        <f aca="false">B19+C19</f>
        <v>0</v>
      </c>
    </row>
    <row r="20" customFormat="false" ht="15" hidden="false" customHeight="true" outlineLevel="0" collapsed="false">
      <c r="A20" s="4"/>
      <c r="B20" s="4"/>
      <c r="C20" s="4"/>
      <c r="D20" s="4"/>
    </row>
    <row r="21" customFormat="false" ht="15" hidden="false" customHeight="true" outlineLevel="0" collapsed="false">
      <c r="A21" s="9" t="s">
        <v>204</v>
      </c>
      <c r="B21" s="9"/>
      <c r="C21" s="9"/>
      <c r="D21" s="9"/>
    </row>
    <row r="22" customFormat="false" ht="15" hidden="false" customHeight="true" outlineLevel="0" collapsed="false">
      <c r="A22" s="4" t="s">
        <v>205</v>
      </c>
      <c r="B22" s="4" t="n">
        <v>0</v>
      </c>
      <c r="C22" s="4" t="n">
        <v>0</v>
      </c>
      <c r="D22" s="4" t="n">
        <v>0</v>
      </c>
    </row>
    <row r="23" customFormat="false" ht="15" hidden="false" customHeight="true" outlineLevel="0" collapsed="false">
      <c r="A23" s="4" t="s">
        <v>206</v>
      </c>
      <c r="B23" s="4" t="n">
        <v>0</v>
      </c>
      <c r="C23" s="4" t="n">
        <v>0</v>
      </c>
      <c r="D23" s="4" t="n">
        <v>0</v>
      </c>
    </row>
    <row r="24" customFormat="false" ht="15" hidden="false" customHeight="true" outlineLevel="0" collapsed="false">
      <c r="A24" s="4" t="s">
        <v>207</v>
      </c>
      <c r="B24" s="5" t="n">
        <f aca="false">-'Jurnal Umum'!F14</f>
        <v>-0</v>
      </c>
      <c r="C24" s="4" t="n">
        <v>0</v>
      </c>
      <c r="D24" s="5" t="n">
        <f aca="false">B24+C24</f>
        <v>0</v>
      </c>
    </row>
    <row r="25" customFormat="false" ht="15" hidden="false" customHeight="true" outlineLevel="0" collapsed="false">
      <c r="A25" s="9" t="s">
        <v>208</v>
      </c>
      <c r="B25" s="10" t="n">
        <f aca="false">B22-B23-B24</f>
        <v>0</v>
      </c>
      <c r="C25" s="10" t="n">
        <f aca="false">C22-C23-C24</f>
        <v>0</v>
      </c>
      <c r="D25" s="10" t="n">
        <f aca="false">D22-D23-D24</f>
        <v>0</v>
      </c>
    </row>
    <row r="26" customFormat="false" ht="15" hidden="false" customHeight="true" outlineLevel="0" collapsed="false">
      <c r="A26" s="4"/>
      <c r="B26" s="4"/>
      <c r="C26" s="4"/>
      <c r="D26" s="4"/>
    </row>
    <row r="27" customFormat="false" ht="15" hidden="false" customHeight="true" outlineLevel="0" collapsed="false">
      <c r="A27" s="6" t="s">
        <v>209</v>
      </c>
      <c r="B27" s="7" t="n">
        <f aca="false">B15+B20+B25</f>
        <v>0</v>
      </c>
      <c r="C27" s="7" t="n">
        <f aca="false">C15+C20+C25</f>
        <v>0</v>
      </c>
      <c r="D27" s="7" t="n">
        <f aca="false">D15+D20+D25</f>
        <v>0</v>
      </c>
    </row>
    <row r="28" customFormat="false" ht="15" hidden="false" customHeight="true" outlineLevel="0" collapsed="false">
      <c r="A28" s="4" t="s">
        <v>210</v>
      </c>
      <c r="B28" s="5" t="n">
        <f aca="false">'Neraca Saldo'!E3+'Neraca Saldo'!E4</f>
        <v>0</v>
      </c>
      <c r="C28" s="5" t="n">
        <f aca="false">D26</f>
        <v>0</v>
      </c>
      <c r="D28" s="4"/>
    </row>
    <row r="29" customFormat="false" ht="15" hidden="false" customHeight="true" outlineLevel="0" collapsed="false">
      <c r="A29" s="6" t="s">
        <v>211</v>
      </c>
      <c r="B29" s="7" t="n">
        <f aca="false">B26+B27</f>
        <v>0</v>
      </c>
      <c r="C29" s="7" t="n">
        <f aca="false">C26+C27</f>
        <v>0</v>
      </c>
      <c r="D29" s="7" t="n">
        <f aca="false">D26+D27</f>
        <v>0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3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9765625" defaultRowHeight="15" zeroHeight="false" outlineLevelRow="0" outlineLevelCol="0"/>
  <cols>
    <col collapsed="false" customWidth="true" hidden="false" outlineLevel="0" max="2" min="1" style="1" width="80"/>
  </cols>
  <sheetData>
    <row r="1" customFormat="false" ht="15" hidden="false" customHeight="true" outlineLevel="0" collapsed="false">
      <c r="A1" s="11" t="s">
        <v>212</v>
      </c>
    </row>
    <row r="3" customFormat="false" ht="15" hidden="false" customHeight="true" outlineLevel="0" collapsed="false">
      <c r="A3" s="1" t="s">
        <v>213</v>
      </c>
      <c r="B3" s="1" t="s">
        <v>214</v>
      </c>
    </row>
    <row r="5" customFormat="false" ht="15" hidden="false" customHeight="true" outlineLevel="0" collapsed="false">
      <c r="A5" s="11" t="s">
        <v>215</v>
      </c>
    </row>
    <row r="6" customFormat="false" ht="15" hidden="false" customHeight="true" outlineLevel="0" collapsed="false">
      <c r="A6" s="1" t="s">
        <v>216</v>
      </c>
    </row>
    <row r="7" customFormat="false" ht="15" hidden="false" customHeight="true" outlineLevel="0" collapsed="false">
      <c r="A7" s="1" t="s">
        <v>217</v>
      </c>
    </row>
    <row r="8" customFormat="false" ht="15" hidden="false" customHeight="true" outlineLevel="0" collapsed="false">
      <c r="A8" s="1" t="s">
        <v>218</v>
      </c>
    </row>
    <row r="9" customFormat="false" ht="15" hidden="false" customHeight="true" outlineLevel="0" collapsed="false">
      <c r="A9" s="1" t="s">
        <v>219</v>
      </c>
    </row>
    <row r="10" customFormat="false" ht="15" hidden="false" customHeight="true" outlineLevel="0" collapsed="false">
      <c r="A10" s="1" t="s">
        <v>220</v>
      </c>
    </row>
    <row r="11" customFormat="false" ht="15" hidden="false" customHeight="true" outlineLevel="0" collapsed="false">
      <c r="A11" s="1" t="s">
        <v>221</v>
      </c>
    </row>
    <row r="12" customFormat="false" ht="15" hidden="false" customHeight="true" outlineLevel="0" collapsed="false">
      <c r="A12" s="1" t="s">
        <v>222</v>
      </c>
    </row>
    <row r="14" customFormat="false" ht="15" hidden="false" customHeight="true" outlineLevel="0" collapsed="false">
      <c r="A14" s="11" t="s">
        <v>223</v>
      </c>
    </row>
    <row r="15" customFormat="false" ht="15" hidden="false" customHeight="true" outlineLevel="0" collapsed="false">
      <c r="A15" s="12" t="s">
        <v>224</v>
      </c>
    </row>
    <row r="16" customFormat="false" ht="15" hidden="false" customHeight="true" outlineLevel="0" collapsed="false">
      <c r="A16" s="12" t="s">
        <v>225</v>
      </c>
    </row>
    <row r="17" customFormat="false" ht="15" hidden="false" customHeight="true" outlineLevel="0" collapsed="false">
      <c r="A17" s="12" t="s">
        <v>226</v>
      </c>
    </row>
    <row r="18" customFormat="false" ht="15" hidden="false" customHeight="true" outlineLevel="0" collapsed="false">
      <c r="A18" s="12" t="s">
        <v>227</v>
      </c>
    </row>
    <row r="19" customFormat="false" ht="15" hidden="false" customHeight="true" outlineLevel="0" collapsed="false">
      <c r="A19" s="12" t="s">
        <v>228</v>
      </c>
    </row>
    <row r="20" customFormat="false" ht="15" hidden="false" customHeight="true" outlineLevel="0" collapsed="false">
      <c r="A20" s="12" t="s">
        <v>229</v>
      </c>
    </row>
    <row r="22" customFormat="false" ht="15" hidden="false" customHeight="true" outlineLevel="0" collapsed="false">
      <c r="A22" s="11" t="s">
        <v>230</v>
      </c>
    </row>
    <row r="23" customFormat="false" ht="15" hidden="false" customHeight="true" outlineLevel="0" collapsed="false">
      <c r="A23" s="12" t="s">
        <v>231</v>
      </c>
    </row>
    <row r="24" customFormat="false" ht="15" hidden="false" customHeight="true" outlineLevel="0" collapsed="false">
      <c r="A24" s="12" t="s">
        <v>232</v>
      </c>
    </row>
    <row r="25" customFormat="false" ht="15" hidden="false" customHeight="true" outlineLevel="0" collapsed="false">
      <c r="A25" s="12" t="s">
        <v>233</v>
      </c>
    </row>
    <row r="26" customFormat="false" ht="15" hidden="false" customHeight="true" outlineLevel="0" collapsed="false">
      <c r="A26" s="12" t="s">
        <v>234</v>
      </c>
    </row>
    <row r="27" customFormat="false" ht="15" hidden="false" customHeight="true" outlineLevel="0" collapsed="false">
      <c r="A27" s="12" t="s">
        <v>235</v>
      </c>
    </row>
    <row r="29" customFormat="false" ht="15" hidden="false" customHeight="true" outlineLevel="0" collapsed="false">
      <c r="A29" s="11" t="s">
        <v>236</v>
      </c>
    </row>
    <row r="30" customFormat="false" ht="15" hidden="false" customHeight="true" outlineLevel="0" collapsed="false">
      <c r="A30" s="12" t="s">
        <v>237</v>
      </c>
    </row>
    <row r="31" customFormat="false" ht="15" hidden="false" customHeight="true" outlineLevel="0" collapsed="false">
      <c r="A31" s="12" t="s">
        <v>238</v>
      </c>
    </row>
    <row r="32" customFormat="false" ht="15" hidden="false" customHeight="true" outlineLevel="0" collapsed="false">
      <c r="A32" s="12" t="s">
        <v>239</v>
      </c>
    </row>
    <row r="33" customFormat="false" ht="15" hidden="false" customHeight="true" outlineLevel="0" collapsed="false">
      <c r="A33" s="12" t="s">
        <v>240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2026-04-11T03:58:28Z</dcterms:created>
  <dc:creator>openpyxl</dc:creator>
  <dc:description/>
  <dc:language>en-US</dc:language>
  <cp:lastModifiedBy/>
  <dcterms:modified xsi:type="dcterms:W3CDTF">2026-04-11T08:02:14Z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