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anduan" sheetId="1" state="visible" r:id="rId1"/>
    <sheet xmlns:r="http://schemas.openxmlformats.org/officeDocument/2006/relationships" name="REF_TARIF" sheetId="2" state="visible" r:id="rId2"/>
    <sheet xmlns:r="http://schemas.openxmlformats.org/officeDocument/2006/relationships" name="Hitung_PPh23" sheetId="3" state="visible" r:id="rId3"/>
    <sheet xmlns:r="http://schemas.openxmlformats.org/officeDocument/2006/relationships" name="Rekap_per_Kode" sheetId="4" state="visible" r:id="rId4"/>
  </sheets>
  <definedNames>
    <definedName name="_xlnm._FilterDatabase" localSheetId="2" hidden="1">'Hitung_PPh23'!$A$3:$I$33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Segoe UI"/>
      <charset val="1"/>
      <family val="0"/>
      <b val="1"/>
      <color rgb="FF1E3A5F"/>
      <sz val="18"/>
    </font>
    <font>
      <name val="Segoe UI"/>
      <charset val="1"/>
      <family val="0"/>
      <sz val="10"/>
    </font>
    <font>
      <name val="Segoe UI"/>
      <charset val="1"/>
      <family val="0"/>
      <b val="1"/>
      <sz val="10"/>
    </font>
    <font>
      <name val="Segoe UI"/>
      <charset val="1"/>
      <family val="0"/>
      <b val="1"/>
      <color rgb="FF1E3A5F"/>
      <sz val="14"/>
    </font>
    <font>
      <name val="Segoe UI"/>
      <charset val="1"/>
      <family val="0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1E3A5F"/>
        <bgColor rgb="FF333333"/>
      </patternFill>
    </fill>
    <fill>
      <patternFill patternType="solid">
        <fgColor rgb="FFE8F4FD"/>
        <bgColor rgb="FFE3F2FD"/>
      </patternFill>
    </fill>
    <fill>
      <patternFill patternType="solid">
        <fgColor rgb="FFFFF9C4"/>
        <bgColor rgb="FFFFFF99"/>
      </patternFill>
    </fill>
    <fill>
      <patternFill patternType="solid">
        <fgColor rgb="FFE3F2FD"/>
        <bgColor rgb="FFE8F4FD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3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3" fontId="0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6" fillId="5" borderId="1" applyAlignment="1" pivotButton="0" quotePrefix="0" xfId="0">
      <alignment horizontal="general" vertical="bottom"/>
    </xf>
    <xf numFmtId="3" fontId="6" fillId="5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3" fontId="0" fillId="3" borderId="1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3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3" fontId="0" fillId="4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6" fillId="5" borderId="1" applyAlignment="1" pivotButton="0" quotePrefix="0" xfId="0">
      <alignment horizontal="general" vertical="bottom"/>
    </xf>
    <xf numFmtId="0" fontId="0" fillId="0" borderId="4" pivotButton="0" quotePrefix="0" xfId="0"/>
    <xf numFmtId="0" fontId="0" fillId="0" borderId="5" pivotButton="0" quotePrefix="0" xfId="0"/>
    <xf numFmtId="3" fontId="6" fillId="5" borderId="1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3" fontId="0" fillId="3" borderId="1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5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9C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F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75" customWidth="1" style="24" min="1" max="1"/>
  </cols>
  <sheetData>
    <row r="1" ht="21.75" customHeight="1" s="25">
      <c r="A1" s="26" t="inlineStr">
        <is>
          <t>KALKULATOR PPh PASAL 23</t>
        </is>
      </c>
    </row>
    <row r="2" ht="15" customHeight="1" s="25">
      <c r="A2" s="27" t="n"/>
    </row>
    <row r="3" ht="15" customHeight="1" s="25">
      <c r="A3" s="28" t="inlineStr">
        <is>
          <t>Template ini menghitung PPh Pasal 23 secara otomatis berdasarkan:</t>
        </is>
      </c>
    </row>
    <row r="4" ht="15" customHeight="1" s="25">
      <c r="A4" s="27" t="inlineStr">
        <is>
          <t>• Jenis penghasilan (kode obyek pajak)</t>
        </is>
      </c>
    </row>
    <row r="5" ht="15" customHeight="1" s="25">
      <c r="A5" s="27" t="inlineStr">
        <is>
          <t>• Jumlah bruto / DPP</t>
        </is>
      </c>
    </row>
    <row r="6" ht="15" customHeight="1" s="25">
      <c r="A6" s="27" t="inlineStr">
        <is>
          <t>• Status NPWP penerima penghasilan</t>
        </is>
      </c>
    </row>
    <row r="7" ht="15" customHeight="1" s="25">
      <c r="A7" s="27" t="n"/>
    </row>
    <row r="8" ht="15" customHeight="1" s="25">
      <c r="A8" s="28" t="inlineStr">
        <is>
          <t>Fitur Otomatis:</t>
        </is>
      </c>
    </row>
    <row r="9" ht="15" customHeight="1" s="25">
      <c r="A9" s="27" t="inlineStr">
        <is>
          <t>• Tarif terisi otomatis via VLOOKUP dari tabel referensi (PMK 141/2015)</t>
        </is>
      </c>
    </row>
    <row r="10" ht="15" customHeight="1" s="25">
      <c r="A10" s="27" t="inlineStr">
        <is>
          <t>• Double tarif (100%) jika penerima tidak memiliki NPWP</t>
        </is>
      </c>
    </row>
    <row r="11" ht="15" customHeight="1" s="25">
      <c r="A11" s="27" t="inlineStr">
        <is>
          <t>• Rekap per kode obyek pajak</t>
        </is>
      </c>
    </row>
    <row r="12" ht="15" customHeight="1" s="25">
      <c r="A12" s="27" t="n"/>
    </row>
    <row r="13" ht="15" customHeight="1" s="25">
      <c r="A13" s="27" t="inlineStr">
        <is>
          <t>Cara Pakai: Isi kolom KUNING → lihat hasil di kolom putih</t>
        </is>
      </c>
    </row>
    <row r="14" ht="15" customHeight="1" s="25">
      <c r="A14" s="27" t="n"/>
    </row>
    <row r="15" ht="15" customHeight="1" s="25">
      <c r="A15" s="27" t="inlineStr">
        <is>
          <t>Dibuat oleh: alatpajak.id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E2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59765625" defaultRowHeight="15" zeroHeight="0" outlineLevelRow="0"/>
  <cols>
    <col width="5" customWidth="1" style="24" min="1" max="1"/>
    <col width="14" customWidth="1" style="24" min="2" max="2"/>
    <col width="40" customWidth="1" style="24" min="3" max="3"/>
    <col width="14" customWidth="1" style="24" min="4" max="4"/>
    <col width="30" customWidth="1" style="24" min="5" max="5"/>
  </cols>
  <sheetData>
    <row r="1" ht="20.25" customHeight="1" s="25">
      <c r="A1" s="29" t="inlineStr">
        <is>
          <t>REFERENSI TARIF PPh PASAL 23 (PMK 141/2015 jo PP 51/2023)</t>
        </is>
      </c>
    </row>
    <row r="3" ht="30.75" customHeight="1" s="25">
      <c r="A3" s="30" t="inlineStr">
        <is>
          <t>Kode</t>
        </is>
      </c>
      <c r="B3" s="30" t="inlineStr">
        <is>
          <t>Kode Obyek</t>
        </is>
      </c>
      <c r="C3" s="30" t="inlineStr">
        <is>
          <t>Jenis Penghasilan</t>
        </is>
      </c>
      <c r="D3" s="30" t="inlineStr">
        <is>
          <t>Tarif</t>
        </is>
      </c>
      <c r="E3" s="30" t="inlineStr">
        <is>
          <t>Dasar Hukum</t>
        </is>
      </c>
    </row>
    <row r="4" ht="15.75" customHeight="1" s="25">
      <c r="A4" s="31" t="n">
        <v>1</v>
      </c>
      <c r="B4" s="31" t="inlineStr">
        <is>
          <t>JKONS</t>
        </is>
      </c>
      <c r="C4" s="32" t="inlineStr">
        <is>
          <t>Jasa Konsultansi / Penasihat</t>
        </is>
      </c>
      <c r="D4" s="31" t="inlineStr">
        <is>
          <t>2%</t>
        </is>
      </c>
      <c r="E4" s="32" t="inlineStr">
        <is>
          <t>PMK 141/2015 jo PP 51/2023</t>
        </is>
      </c>
    </row>
    <row r="5" ht="15.75" customHeight="1" s="25">
      <c r="A5" s="33" t="n">
        <v>2</v>
      </c>
      <c r="B5" s="33" t="inlineStr">
        <is>
          <t>TEKNIK</t>
        </is>
      </c>
      <c r="C5" s="34" t="inlineStr">
        <is>
          <t>Jasa Teknik (selain konsultan)</t>
        </is>
      </c>
      <c r="D5" s="33" t="inlineStr">
        <is>
          <t>2%</t>
        </is>
      </c>
      <c r="E5" s="34" t="inlineStr">
        <is>
          <t>PMK 141/2015</t>
        </is>
      </c>
    </row>
    <row r="6" ht="15.75" customHeight="1" s="25">
      <c r="A6" s="31" t="n">
        <v>3</v>
      </c>
      <c r="B6" s="31" t="inlineStr">
        <is>
          <t>MANAJ</t>
        </is>
      </c>
      <c r="C6" s="32" t="inlineStr">
        <is>
          <t>Jasa Manajemen</t>
        </is>
      </c>
      <c r="D6" s="31" t="inlineStr">
        <is>
          <t>2%</t>
        </is>
      </c>
      <c r="E6" s="32" t="inlineStr">
        <is>
          <t>PMK 141/2015</t>
        </is>
      </c>
    </row>
    <row r="7" ht="15.75" customHeight="1" s="25">
      <c r="A7" s="33" t="n">
        <v>4</v>
      </c>
      <c r="B7" s="33" t="inlineStr">
        <is>
          <t>DEKRIP</t>
        </is>
      </c>
      <c r="C7" s="34" t="inlineStr">
        <is>
          <t>Jasa Dekop (dekonsentrasi/delegasi)</t>
        </is>
      </c>
      <c r="D7" s="33" t="inlineStr">
        <is>
          <t>2%</t>
        </is>
      </c>
      <c r="E7" s="34" t="inlineStr">
        <is>
          <t>PMK 141/2015</t>
        </is>
      </c>
    </row>
    <row r="8" ht="15.75" customHeight="1" s="25">
      <c r="A8" s="31" t="n">
        <v>5</v>
      </c>
      <c r="B8" s="31" t="inlineStr">
        <is>
          <t>SEWA</t>
        </is>
      </c>
      <c r="C8" s="32" t="inlineStr">
        <is>
          <t>Sewa selain tanah/bangunan</t>
        </is>
      </c>
      <c r="D8" s="31" t="inlineStr">
        <is>
          <t>2%</t>
        </is>
      </c>
      <c r="E8" s="32" t="inlineStr">
        <is>
          <t>PMK 141/2015</t>
        </is>
      </c>
    </row>
    <row r="9" ht="15.75" customHeight="1" s="25">
      <c r="A9" s="33" t="n">
        <v>6</v>
      </c>
      <c r="B9" s="33" t="inlineStr">
        <is>
          <t>ROY</t>
        </is>
      </c>
      <c r="C9" s="34" t="inlineStr">
        <is>
          <t>Royalti</t>
        </is>
      </c>
      <c r="D9" s="33" t="inlineStr">
        <is>
          <t>15%</t>
        </is>
      </c>
      <c r="E9" s="34" t="inlineStr">
        <is>
          <t>PMK 141/2015</t>
        </is>
      </c>
    </row>
    <row r="10" ht="15.75" customHeight="1" s="25">
      <c r="A10" s="31" t="n">
        <v>7</v>
      </c>
      <c r="B10" s="31" t="inlineStr">
        <is>
          <t>BUNGA</t>
        </is>
      </c>
      <c r="C10" s="32" t="inlineStr">
        <is>
          <t>Bunga (kecuali diskonto SBN/Pasar Modal)</t>
        </is>
      </c>
      <c r="D10" s="31" t="inlineStr">
        <is>
          <t>15%</t>
        </is>
      </c>
      <c r="E10" s="32" t="inlineStr">
        <is>
          <t>UU PPh</t>
        </is>
      </c>
    </row>
    <row r="11" ht="15.75" customHeight="1" s="25">
      <c r="A11" s="33" t="n">
        <v>8</v>
      </c>
      <c r="B11" s="33" t="inlineStr">
        <is>
          <t>JADAL</t>
        </is>
      </c>
      <c r="C11" s="34" t="inlineStr">
        <is>
          <t>Jasa Penilai</t>
        </is>
      </c>
      <c r="D11" s="33" t="inlineStr">
        <is>
          <t>2%</t>
        </is>
      </c>
      <c r="E11" s="34" t="inlineStr">
        <is>
          <t>PMK 141/2015</t>
        </is>
      </c>
    </row>
    <row r="12" ht="15.75" customHeight="1" s="25">
      <c r="A12" s="31" t="n">
        <v>9</v>
      </c>
      <c r="B12" s="31" t="inlineStr">
        <is>
          <t>HALIAH</t>
        </is>
      </c>
      <c r="C12" s="32" t="inlineStr">
        <is>
          <t>Jasa Hukum/Ahli</t>
        </is>
      </c>
      <c r="D12" s="31" t="inlineStr">
        <is>
          <t>2%</t>
        </is>
      </c>
      <c r="E12" s="32" t="inlineStr">
        <is>
          <t>PMK 141/2015</t>
        </is>
      </c>
    </row>
    <row r="13" ht="15.75" customHeight="1" s="25">
      <c r="A13" s="33" t="n">
        <v>10</v>
      </c>
      <c r="B13" s="33" t="inlineStr">
        <is>
          <t>PENGOLAH</t>
        </is>
      </c>
      <c r="C13" s="34" t="inlineStr">
        <is>
          <t>Jasa Pengolahan Limbah</t>
        </is>
      </c>
      <c r="D13" s="33" t="inlineStr">
        <is>
          <t>2%</t>
        </is>
      </c>
      <c r="E13" s="34" t="inlineStr">
        <is>
          <t>PMK 141/2015</t>
        </is>
      </c>
    </row>
    <row r="14" ht="15.75" customHeight="1" s="25">
      <c r="A14" s="31" t="n">
        <v>11</v>
      </c>
      <c r="B14" s="31" t="inlineStr">
        <is>
          <t>PERENCANA</t>
        </is>
      </c>
      <c r="C14" s="32" t="inlineStr">
        <is>
          <t>Jasa Perencanaan Bangunan</t>
        </is>
      </c>
      <c r="D14" s="31" t="inlineStr">
        <is>
          <t>2%</t>
        </is>
      </c>
      <c r="E14" s="32" t="inlineStr">
        <is>
          <t>PMK 141/2015</t>
        </is>
      </c>
    </row>
    <row r="15" ht="15.75" customHeight="1" s="25">
      <c r="A15" s="33" t="n">
        <v>12</v>
      </c>
      <c r="B15" s="33" t="inlineStr">
        <is>
          <t>PELAKSANA</t>
        </is>
      </c>
      <c r="C15" s="34" t="inlineStr">
        <is>
          <t>Jasa Pelaksana Konstruksi (PPh Final PP 51/2023)</t>
        </is>
      </c>
      <c r="D15" s="33" t="inlineStr">
        <is>
          <t>2%</t>
        </is>
      </c>
      <c r="E15" s="34" t="inlineStr">
        <is>
          <t>PP 51/2023 (PPh Final)</t>
        </is>
      </c>
    </row>
    <row r="16" ht="15.75" customHeight="1" s="25">
      <c r="A16" s="31" t="n">
        <v>13</v>
      </c>
      <c r="B16" s="31" t="inlineStr">
        <is>
          <t>PENGAWASAN</t>
        </is>
      </c>
      <c r="C16" s="32" t="inlineStr">
        <is>
          <t>Jasa Pengawas Konstruksi (PPh Final PP 51/2023)</t>
        </is>
      </c>
      <c r="D16" s="31" t="inlineStr">
        <is>
          <t>4%</t>
        </is>
      </c>
      <c r="E16" s="32" t="inlineStr">
        <is>
          <t>PP 51/2023 (PPh Final)</t>
        </is>
      </c>
    </row>
    <row r="17" ht="15.75" customHeight="1" s="25">
      <c r="A17" s="33" t="n">
        <v>14</v>
      </c>
      <c r="B17" s="33" t="inlineStr">
        <is>
          <t>DISTRIBUSI</t>
        </is>
      </c>
      <c r="C17" s="34" t="inlineStr">
        <is>
          <t>Jasa Distribusi (perdagangan)</t>
        </is>
      </c>
      <c r="D17" s="33" t="inlineStr">
        <is>
          <t>1%</t>
        </is>
      </c>
      <c r="E17" s="34" t="inlineStr">
        <is>
          <t>PMK 141/2015</t>
        </is>
      </c>
    </row>
    <row r="18" ht="15.75" customHeight="1" s="25">
      <c r="A18" s="31" t="n">
        <v>15</v>
      </c>
      <c r="B18" s="31" t="inlineStr">
        <is>
          <t>SPESIAL</t>
        </is>
      </c>
      <c r="C18" s="32" t="inlineStr">
        <is>
          <t>Jasa Spesialis (maklon/dll)</t>
        </is>
      </c>
      <c r="D18" s="31" t="inlineStr">
        <is>
          <t>2%</t>
        </is>
      </c>
      <c r="E18" s="32" t="inlineStr">
        <is>
          <t>PMK 141/2015</t>
        </is>
      </c>
    </row>
    <row r="19" ht="15.75" customHeight="1" s="25">
      <c r="A19" s="33" t="n">
        <v>16</v>
      </c>
      <c r="B19" s="33" t="inlineStr">
        <is>
          <t>LOKER</t>
        </is>
      </c>
      <c r="C19" s="34" t="inlineStr">
        <is>
          <t>Pengalihan Hak atas Tanah/Bangunan</t>
        </is>
      </c>
      <c r="D19" s="33" t="inlineStr">
        <is>
          <t>2.5%</t>
        </is>
      </c>
      <c r="E19" s="34" t="inlineStr">
        <is>
          <t>PP 71/2008 (PPh Final)</t>
        </is>
      </c>
    </row>
    <row r="20" ht="15.75" customHeight="1" s="25">
      <c r="A20" s="31" t="n">
        <v>17</v>
      </c>
      <c r="B20" s="31" t="inlineStr">
        <is>
          <t>PENGIKATAN</t>
        </is>
      </c>
      <c r="C20" s="32" t="inlineStr">
        <is>
          <t>Jasa Penyiapan/Ikatan (catatan: cek PPh Final/23)</t>
        </is>
      </c>
      <c r="D20" s="31" t="inlineStr">
        <is>
          <t>2%</t>
        </is>
      </c>
      <c r="E20" s="32" t="inlineStr">
        <is>
          <t>PMK 141/2015</t>
        </is>
      </c>
    </row>
    <row r="21" ht="30.75" customHeight="1" s="25">
      <c r="A21" s="33" t="n">
        <v>18</v>
      </c>
      <c r="B21" s="33" t="inlineStr">
        <is>
          <t>LAINNYA</t>
        </is>
      </c>
      <c r="C21" s="34" t="inlineStr">
        <is>
          <t>Penghasilan lain sesuai UU PPh</t>
        </is>
      </c>
      <c r="D21" s="33" t="inlineStr">
        <is>
          <t>sesuai ketentuan</t>
        </is>
      </c>
      <c r="E21" s="34" t="inlineStr">
        <is>
          <t>-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I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59765625" defaultRowHeight="15" zeroHeight="0" outlineLevelRow="0"/>
  <cols>
    <col width="4" customWidth="1" style="24" min="1" max="1"/>
    <col width="26" customWidth="1" style="24" min="2" max="2"/>
    <col width="22" customWidth="1" style="24" min="3" max="3"/>
    <col width="12" customWidth="1" style="24" min="4" max="4"/>
    <col width="16" customWidth="1" style="24" min="5" max="5"/>
    <col width="12" customWidth="1" style="24" min="6" max="6"/>
    <col width="10" customWidth="1" style="24" min="7" max="7"/>
    <col width="16" customWidth="1" style="24" min="8" max="9"/>
  </cols>
  <sheetData>
    <row r="1" ht="20.25" customHeight="1" s="25">
      <c r="A1" s="29" t="inlineStr">
        <is>
          <t>PENGHITUNGAN PPh PASAL 23</t>
        </is>
      </c>
    </row>
    <row r="3" ht="30.75" customHeight="1" s="25">
      <c r="A3" s="30" t="inlineStr">
        <is>
          <t>No</t>
        </is>
      </c>
      <c r="B3" s="30" t="inlineStr">
        <is>
          <t>Nama WP</t>
        </is>
      </c>
      <c r="C3" s="30" t="inlineStr">
        <is>
          <t>NPWP</t>
        </is>
      </c>
      <c r="D3" s="30" t="inlineStr">
        <is>
          <t>Kode Obyek</t>
        </is>
      </c>
      <c r="E3" s="30" t="inlineStr">
        <is>
          <t>Bruto (Rp)</t>
        </is>
      </c>
      <c r="F3" s="30" t="inlineStr">
        <is>
          <t>Ber-NPWP?</t>
        </is>
      </c>
      <c r="G3" s="30" t="inlineStr">
        <is>
          <t>Tarif (%)</t>
        </is>
      </c>
      <c r="H3" s="30" t="inlineStr">
        <is>
          <t>DPP (Rp)</t>
        </is>
      </c>
      <c r="I3" s="30" t="inlineStr">
        <is>
          <t>PPh 23 (Rp)</t>
        </is>
      </c>
    </row>
    <row r="4" ht="15.75" customHeight="1" s="25">
      <c r="A4" s="33" t="n">
        <v>1</v>
      </c>
      <c r="B4" s="34" t="inlineStr">
        <is>
          <t>PT Konsultan Prima</t>
        </is>
      </c>
      <c r="C4" s="33" t="inlineStr">
        <is>
          <t>01.111.222.3-012.000</t>
        </is>
      </c>
      <c r="D4" s="33" t="inlineStr">
        <is>
          <t>JKCONS</t>
        </is>
      </c>
      <c r="E4" s="35" t="n">
        <v>50000000</v>
      </c>
      <c r="F4" s="36" t="inlineStr">
        <is>
          <t>Ya</t>
        </is>
      </c>
      <c r="G4" s="33">
        <f>IFERROR(VLOOKUP(D4,REF_TARIF!$B$4:$D$21,3,FALSE()),"?")</f>
        <v/>
      </c>
      <c r="H4" s="37">
        <f>E4</f>
        <v/>
      </c>
      <c r="I4" s="37">
        <f>IF(F4="Tidak",IFERROR(H4*VALUE(SUBSTITUTE(G4,"%",""))*2,0),IFERROR(H4*VALUE(SUBSTITUTE(G4,"%","")),0))</f>
        <v/>
      </c>
    </row>
    <row r="5" ht="15.75" customHeight="1" s="25">
      <c r="A5" s="33" t="n">
        <v>2</v>
      </c>
      <c r="B5" s="34" t="inlineStr">
        <is>
          <t>CV Teknik Mandiri</t>
        </is>
      </c>
      <c r="C5" s="33" t="inlineStr">
        <is>
          <t>02.222.333.4-023.000</t>
        </is>
      </c>
      <c r="D5" s="33" t="inlineStr">
        <is>
          <t>TEKNIK</t>
        </is>
      </c>
      <c r="E5" s="35" t="n">
        <v>25000000</v>
      </c>
      <c r="F5" s="36" t="inlineStr">
        <is>
          <t>Ya</t>
        </is>
      </c>
      <c r="G5" s="33">
        <f>IFERROR(VLOOKUP(D5,REF_TARIF!$B$4:$D$21,3,FALSE()),"?")</f>
        <v/>
      </c>
      <c r="H5" s="37">
        <f>E5</f>
        <v/>
      </c>
      <c r="I5" s="37">
        <f>IF(F5="Tidak",IFERROR(H5*VALUE(SUBSTITUTE(G5,"%",""))*2,0),IFERROR(H5*VALUE(SUBSTITUTE(G5,"%","")),0))</f>
        <v/>
      </c>
    </row>
    <row r="6" ht="15.75" customHeight="1" s="25">
      <c r="A6" s="33" t="n">
        <v>3</v>
      </c>
      <c r="B6" s="34" t="inlineStr">
        <is>
          <t>UD Jaya Property</t>
        </is>
      </c>
      <c r="C6" s="33" t="inlineStr">
        <is>
          <t>-</t>
        </is>
      </c>
      <c r="D6" s="33" t="inlineStr">
        <is>
          <t>SEWA</t>
        </is>
      </c>
      <c r="E6" s="35" t="n">
        <v>15000000</v>
      </c>
      <c r="F6" s="36" t="inlineStr">
        <is>
          <t>Ya</t>
        </is>
      </c>
      <c r="G6" s="33">
        <f>IFERROR(VLOOKUP(D6,REF_TARIF!$B$4:$D$21,3,FALSE()),"?")</f>
        <v/>
      </c>
      <c r="H6" s="37">
        <f>E6</f>
        <v/>
      </c>
      <c r="I6" s="37">
        <f>IF(F6="Tidak",IFERROR(H6*VALUE(SUBSTITUTE(G6,"%",""))*2,0),IFERROR(H6*VALUE(SUBSTITUTE(G6,"%","")),0))</f>
        <v/>
      </c>
    </row>
    <row r="7" ht="15.75" customHeight="1" s="25">
      <c r="A7" s="33" t="n">
        <v>4</v>
      </c>
      <c r="B7" s="34" t="inlineStr">
        <is>
          <t>Royalti Software Inc.</t>
        </is>
      </c>
      <c r="C7" s="33" t="inlineStr">
        <is>
          <t>03.333.444.5-034.000</t>
        </is>
      </c>
      <c r="D7" s="33" t="inlineStr">
        <is>
          <t>ROY</t>
        </is>
      </c>
      <c r="E7" s="35" t="n">
        <v>10000000</v>
      </c>
      <c r="F7" s="36" t="inlineStr">
        <is>
          <t>Ya</t>
        </is>
      </c>
      <c r="G7" s="33">
        <f>IFERROR(VLOOKUP(D7,REF_TARIF!$B$4:$D$21,3,FALSE()),"?")</f>
        <v/>
      </c>
      <c r="H7" s="37">
        <f>E7</f>
        <v/>
      </c>
      <c r="I7" s="37">
        <f>IF(F7="Tidak",IFERROR(H7*VALUE(SUBSTITUTE(G7,"%",""))*2,0),IFERROR(H7*VALUE(SUBSTITUTE(G7,"%","")),0))</f>
        <v/>
      </c>
    </row>
    <row r="8" ht="15.75" customHeight="1" s="25">
      <c r="A8" s="33" t="n">
        <v>5</v>
      </c>
      <c r="B8" s="34" t="inlineStr">
        <is>
          <t>Perorangan (tanpa NPWP)</t>
        </is>
      </c>
      <c r="C8" s="33" t="inlineStr">
        <is>
          <t>-</t>
        </is>
      </c>
      <c r="D8" s="33" t="inlineStr">
        <is>
          <t>MANAJ</t>
        </is>
      </c>
      <c r="E8" s="35" t="n">
        <v>8000000</v>
      </c>
      <c r="F8" s="36" t="inlineStr">
        <is>
          <t>Tidak</t>
        </is>
      </c>
      <c r="G8" s="33">
        <f>IFERROR(VLOOKUP(D8,REF_TARIF!$B$4:$D$21,3,FALSE()),"?")</f>
        <v/>
      </c>
      <c r="H8" s="37">
        <f>E8</f>
        <v/>
      </c>
      <c r="I8" s="37">
        <f>IF(F8="Tidak",IFERROR(H8*VALUE(SUBSTITUTE(G8,"%",""))*2,0),IFERROR(H8*VALUE(SUBSTITUTE(G8,"%","")),0))</f>
        <v/>
      </c>
    </row>
    <row r="9" ht="15.75" customHeight="1" s="25">
      <c r="A9" s="33" t="n">
        <v>6</v>
      </c>
      <c r="B9" s="34" t="inlineStr">
        <is>
          <t>PT Adil Penilai</t>
        </is>
      </c>
      <c r="C9" s="33" t="inlineStr">
        <is>
          <t>04.444.555.6-045.000</t>
        </is>
      </c>
      <c r="D9" s="33" t="inlineStr">
        <is>
          <t>JADAL</t>
        </is>
      </c>
      <c r="E9" s="35" t="n">
        <v>12000000</v>
      </c>
      <c r="F9" s="36" t="inlineStr">
        <is>
          <t>Ya</t>
        </is>
      </c>
      <c r="G9" s="33">
        <f>IFERROR(VLOOKUP(D9,REF_TARIF!$B$4:$D$21,3,FALSE()),"?")</f>
        <v/>
      </c>
      <c r="H9" s="37">
        <f>E9</f>
        <v/>
      </c>
      <c r="I9" s="37">
        <f>IF(F9="Tidak",IFERROR(H9*VALUE(SUBSTITUTE(G9,"%",""))*2,0),IFERROR(H9*VALUE(SUBSTITUTE(G9,"%","")),0))</f>
        <v/>
      </c>
    </row>
    <row r="10" ht="15.75" customHeight="1" s="25">
      <c r="A10" s="33" t="n">
        <v>7</v>
      </c>
      <c r="B10" s="34" t="inlineStr">
        <is>
          <t>CV Distribusi Logistik</t>
        </is>
      </c>
      <c r="C10" s="33" t="inlineStr">
        <is>
          <t>-</t>
        </is>
      </c>
      <c r="D10" s="33" t="inlineStr">
        <is>
          <t>DISTRIBUSI</t>
        </is>
      </c>
      <c r="E10" s="35" t="n">
        <v>30000000</v>
      </c>
      <c r="F10" s="36" t="inlineStr">
        <is>
          <t>Ya</t>
        </is>
      </c>
      <c r="G10" s="33">
        <f>IFERROR(VLOOKUP(D10,REF_TARIF!$B$4:$D$21,3,FALSE()),"?")</f>
        <v/>
      </c>
      <c r="H10" s="37">
        <f>E10</f>
        <v/>
      </c>
      <c r="I10" s="37">
        <f>IF(F10="Tidak",IFERROR(H10*VALUE(SUBSTITUTE(G10,"%",""))*2,0),IFERROR(H10*VALUE(SUBSTITUTE(G10,"%","")),0))</f>
        <v/>
      </c>
    </row>
    <row r="11" ht="30.75" customHeight="1" s="25">
      <c r="A11" s="33" t="n">
        <v>8</v>
      </c>
      <c r="B11" s="34" t="inlineStr">
        <is>
          <t>PT Makmur Konstruksi</t>
        </is>
      </c>
      <c r="C11" s="33" t="inlineStr">
        <is>
          <t>05.555.666.7-056.000</t>
        </is>
      </c>
      <c r="D11" s="33" t="inlineStr">
        <is>
          <t>PELAKSANA</t>
        </is>
      </c>
      <c r="E11" s="35" t="n">
        <v>80000000</v>
      </c>
      <c r="F11" s="36" t="inlineStr">
        <is>
          <t>Ya</t>
        </is>
      </c>
      <c r="G11" s="33">
        <f>IFERROR(VLOOKUP(D11,REF_TARIF!$B$4:$D$21,3,FALSE()),"?")</f>
        <v/>
      </c>
      <c r="H11" s="37">
        <f>E11</f>
        <v/>
      </c>
      <c r="I11" s="37">
        <f>IF(F11="Tidak",IFERROR(H11*VALUE(SUBSTITUTE(G11,"%",""))*2,0),IFERROR(H11*VALUE(SUBSTITUTE(G11,"%","")),0))</f>
        <v/>
      </c>
    </row>
    <row r="12" ht="15.75" customHeight="1" s="25">
      <c r="A12" s="33" t="n">
        <v>9</v>
      </c>
      <c r="B12" s="34" t="inlineStr">
        <is>
          <t>Ahli Hukum Indra S.H.</t>
        </is>
      </c>
      <c r="C12" s="33" t="inlineStr">
        <is>
          <t>-</t>
        </is>
      </c>
      <c r="D12" s="33" t="inlineStr">
        <is>
          <t>HALIAH</t>
        </is>
      </c>
      <c r="E12" s="35" t="n">
        <v>7000000</v>
      </c>
      <c r="F12" s="36" t="inlineStr">
        <is>
          <t>Ya</t>
        </is>
      </c>
      <c r="G12" s="33">
        <f>IFERROR(VLOOKUP(D12,REF_TARIF!$B$4:$D$21,3,FALSE()),"?")</f>
        <v/>
      </c>
      <c r="H12" s="37">
        <f>E12</f>
        <v/>
      </c>
      <c r="I12" s="37">
        <f>IF(F12="Tidak",H12*VALUE(SUBSTITUTE(G12,"%",""))*2,H12*VALUE(SUBSTITUTE(G12,"%","")))</f>
        <v/>
      </c>
    </row>
    <row r="13" ht="15.75" customHeight="1" s="25">
      <c r="A13" s="33" t="n">
        <v>10</v>
      </c>
      <c r="B13" s="34" t="inlineStr">
        <is>
          <t>Spesialis Packaging</t>
        </is>
      </c>
      <c r="C13" s="33" t="inlineStr">
        <is>
          <t>-</t>
        </is>
      </c>
      <c r="D13" s="33" t="inlineStr">
        <is>
          <t>SPESIAL</t>
        </is>
      </c>
      <c r="E13" s="35" t="n">
        <v>18000000</v>
      </c>
      <c r="F13" s="36" t="inlineStr">
        <is>
          <t>Ya</t>
        </is>
      </c>
      <c r="G13" s="33">
        <f>IFERROR(VLOOKUP(D13,REF_TARIF!$B$4:$D$21,3,FALSE()),"?")</f>
        <v/>
      </c>
      <c r="H13" s="37">
        <f>E13</f>
        <v/>
      </c>
      <c r="I13" s="37">
        <f>IF(F13="Tidak",H13*VALUE(SUBSTITUTE(G13,"%",""))*2,H13*VALUE(SUBSTITUTE(G13,"%","")))</f>
        <v/>
      </c>
    </row>
    <row r="14" ht="15.75" customHeight="1" s="25">
      <c r="A14" s="33" t="n">
        <v>11</v>
      </c>
      <c r="B14" s="38" t="n"/>
      <c r="C14" s="38" t="n"/>
      <c r="D14" s="38" t="n"/>
      <c r="E14" s="39" t="n"/>
      <c r="F14" s="40" t="n"/>
      <c r="G14" s="38">
        <f>IF(D14="","",IFERROR(VLOOKUP(D14,REF_TARIF!$B$4:$D$21,3,FALSE()),""))</f>
        <v/>
      </c>
      <c r="H14" s="41" t="n"/>
      <c r="I14" s="41" t="n"/>
    </row>
    <row r="15" ht="15.75" customHeight="1" s="25">
      <c r="A15" s="33" t="n">
        <v>12</v>
      </c>
      <c r="B15" s="38" t="n"/>
      <c r="C15" s="38" t="n"/>
      <c r="D15" s="38" t="n"/>
      <c r="E15" s="39" t="n"/>
      <c r="F15" s="40" t="n"/>
      <c r="G15" s="38">
        <f>IF(D15="","",IFERROR(VLOOKUP(D15,REF_TARIF!$B$4:$D$21,3,FALSE()),""))</f>
        <v/>
      </c>
      <c r="H15" s="41" t="n"/>
      <c r="I15" s="41" t="n"/>
    </row>
    <row r="16" ht="15.75" customHeight="1" s="25">
      <c r="A16" s="33" t="n">
        <v>13</v>
      </c>
      <c r="B16" s="38" t="n"/>
      <c r="C16" s="38" t="n"/>
      <c r="D16" s="38" t="n"/>
      <c r="E16" s="39" t="n"/>
      <c r="F16" s="40" t="n"/>
      <c r="G16" s="38">
        <f>IF(D16="","",IFERROR(VLOOKUP(D16,REF_TARIF!$B$4:$D$21,3,FALSE()),""))</f>
        <v/>
      </c>
      <c r="H16" s="41" t="n"/>
      <c r="I16" s="41" t="n"/>
    </row>
    <row r="17" ht="15.75" customHeight="1" s="25">
      <c r="A17" s="33" t="n">
        <v>14</v>
      </c>
      <c r="B17" s="38" t="n"/>
      <c r="C17" s="38" t="n"/>
      <c r="D17" s="38" t="n"/>
      <c r="E17" s="39" t="n"/>
      <c r="F17" s="40" t="n"/>
      <c r="G17" s="38">
        <f>IF(D17="","",IFERROR(VLOOKUP(D17,REF_TARIF!$B$4:$D$21,3,FALSE()),""))</f>
        <v/>
      </c>
      <c r="H17" s="41" t="n"/>
      <c r="I17" s="41" t="n"/>
    </row>
    <row r="18" ht="15.75" customHeight="1" s="25">
      <c r="A18" s="33" t="n">
        <v>15</v>
      </c>
      <c r="B18" s="38" t="n"/>
      <c r="C18" s="38" t="n"/>
      <c r="D18" s="38" t="n"/>
      <c r="E18" s="39" t="n"/>
      <c r="F18" s="40" t="n"/>
      <c r="G18" s="38">
        <f>IF(D18="","",IFERROR(VLOOKUP(D18,REF_TARIF!$B$4:$D$21,3,FALSE()),""))</f>
        <v/>
      </c>
      <c r="H18" s="41" t="n"/>
      <c r="I18" s="41" t="n"/>
    </row>
    <row r="19" ht="15.75" customHeight="1" s="25">
      <c r="A19" s="33" t="n">
        <v>16</v>
      </c>
      <c r="B19" s="38" t="n"/>
      <c r="C19" s="38" t="n"/>
      <c r="D19" s="38" t="n"/>
      <c r="E19" s="39" t="n"/>
      <c r="F19" s="40" t="n"/>
      <c r="G19" s="38">
        <f>IF(D19="","",IFERROR(VLOOKUP(D19,REF_TARIF!$B$4:$D$21,3,FALSE()),""))</f>
        <v/>
      </c>
      <c r="H19" s="41" t="n"/>
      <c r="I19" s="41" t="n"/>
    </row>
    <row r="20" ht="15.75" customHeight="1" s="25">
      <c r="A20" s="33" t="n">
        <v>17</v>
      </c>
      <c r="B20" s="38" t="n"/>
      <c r="C20" s="38" t="n"/>
      <c r="D20" s="38" t="n"/>
      <c r="E20" s="39" t="n"/>
      <c r="F20" s="40" t="n"/>
      <c r="G20" s="38">
        <f>IF(D20="","",IFERROR(VLOOKUP(D20,REF_TARIF!$B$4:$D$21,3,FALSE()),""))</f>
        <v/>
      </c>
      <c r="H20" s="41" t="n"/>
      <c r="I20" s="41" t="n"/>
    </row>
    <row r="21" ht="15.75" customHeight="1" s="25">
      <c r="A21" s="33" t="n">
        <v>18</v>
      </c>
      <c r="B21" s="38" t="n"/>
      <c r="C21" s="38" t="n"/>
      <c r="D21" s="38" t="n"/>
      <c r="E21" s="39" t="n"/>
      <c r="F21" s="40" t="n"/>
      <c r="G21" s="38">
        <f>IF(D21="","",IFERROR(VLOOKUP(D21,REF_TARIF!$B$4:$D$21,3,FALSE()),""))</f>
        <v/>
      </c>
      <c r="H21" s="41" t="n"/>
      <c r="I21" s="41" t="n"/>
    </row>
    <row r="22" ht="15.75" customHeight="1" s="25">
      <c r="A22" s="33" t="n">
        <v>19</v>
      </c>
      <c r="B22" s="38" t="n"/>
      <c r="C22" s="38" t="n"/>
      <c r="D22" s="38" t="n"/>
      <c r="E22" s="39" t="n"/>
      <c r="F22" s="40" t="n"/>
      <c r="G22" s="38">
        <f>IF(D22="","",IFERROR(VLOOKUP(D22,REF_TARIF!$B$4:$D$21,3,FALSE()),""))</f>
        <v/>
      </c>
      <c r="H22" s="41" t="n"/>
      <c r="I22" s="41" t="n"/>
    </row>
    <row r="23" ht="15.75" customHeight="1" s="25">
      <c r="A23" s="33" t="n">
        <v>20</v>
      </c>
      <c r="B23" s="38" t="n"/>
      <c r="C23" s="38" t="n"/>
      <c r="D23" s="38" t="n"/>
      <c r="E23" s="39" t="n"/>
      <c r="F23" s="40" t="n"/>
      <c r="G23" s="38">
        <f>IF(D23="","",IFERROR(VLOOKUP(D23,REF_TARIF!$B$4:$D$21,3,FALSE()),""))</f>
        <v/>
      </c>
      <c r="H23" s="41" t="n"/>
      <c r="I23" s="41" t="n"/>
    </row>
    <row r="24" ht="15.75" customHeight="1" s="25">
      <c r="A24" s="33" t="n">
        <v>21</v>
      </c>
      <c r="B24" s="38" t="n"/>
      <c r="C24" s="38" t="n"/>
      <c r="D24" s="38" t="n"/>
      <c r="E24" s="39" t="n"/>
      <c r="F24" s="40" t="n"/>
      <c r="G24" s="38">
        <f>IF(D24="","",IFERROR(VLOOKUP(D24,REF_TARIF!$B$4:$D$21,3,FALSE()),""))</f>
        <v/>
      </c>
      <c r="H24" s="41" t="n"/>
      <c r="I24" s="41" t="n"/>
    </row>
    <row r="25" ht="15.75" customHeight="1" s="25">
      <c r="A25" s="33" t="n">
        <v>22</v>
      </c>
      <c r="B25" s="38" t="n"/>
      <c r="C25" s="38" t="n"/>
      <c r="D25" s="38" t="n"/>
      <c r="E25" s="39" t="n"/>
      <c r="F25" s="40" t="n"/>
      <c r="G25" s="38">
        <f>IF(D25="","",IFERROR(VLOOKUP(D25,REF_TARIF!$B$4:$D$21,3,FALSE()),""))</f>
        <v/>
      </c>
      <c r="H25" s="41" t="n"/>
      <c r="I25" s="41" t="n"/>
    </row>
    <row r="26" ht="15.75" customHeight="1" s="25">
      <c r="A26" s="33" t="n">
        <v>23</v>
      </c>
      <c r="B26" s="38" t="n"/>
      <c r="C26" s="38" t="n"/>
      <c r="D26" s="38" t="n"/>
      <c r="E26" s="39" t="n"/>
      <c r="F26" s="40" t="n"/>
      <c r="G26" s="38">
        <f>IF(D26="","",IFERROR(VLOOKUP(D26,REF_TARIF!$B$4:$D$21,3,FALSE()),""))</f>
        <v/>
      </c>
      <c r="H26" s="41" t="n"/>
      <c r="I26" s="41" t="n"/>
    </row>
    <row r="27" ht="15.75" customHeight="1" s="25">
      <c r="A27" s="33" t="n">
        <v>24</v>
      </c>
      <c r="B27" s="38" t="n"/>
      <c r="C27" s="38" t="n"/>
      <c r="D27" s="38" t="n"/>
      <c r="E27" s="39" t="n"/>
      <c r="F27" s="40" t="n"/>
      <c r="G27" s="38">
        <f>IF(D27="","",IFERROR(VLOOKUP(D27,REF_TARIF!$B$4:$D$21,3,FALSE()),""))</f>
        <v/>
      </c>
      <c r="H27" s="41" t="n"/>
      <c r="I27" s="41" t="n"/>
    </row>
    <row r="28" ht="15.75" customHeight="1" s="25">
      <c r="A28" s="33" t="n">
        <v>25</v>
      </c>
      <c r="B28" s="38" t="n"/>
      <c r="C28" s="38" t="n"/>
      <c r="D28" s="38" t="n"/>
      <c r="E28" s="39" t="n"/>
      <c r="F28" s="40" t="n"/>
      <c r="G28" s="38">
        <f>IF(D28="","",IFERROR(VLOOKUP(D28,REF_TARIF!$B$4:$D$21,3,FALSE()),""))</f>
        <v/>
      </c>
      <c r="H28" s="41" t="n"/>
      <c r="I28" s="41" t="n"/>
    </row>
    <row r="29" ht="15.75" customHeight="1" s="25">
      <c r="A29" s="33" t="n">
        <v>26</v>
      </c>
      <c r="B29" s="38" t="n"/>
      <c r="C29" s="38" t="n"/>
      <c r="D29" s="38" t="n"/>
      <c r="E29" s="39" t="n"/>
      <c r="F29" s="40" t="n"/>
      <c r="G29" s="38">
        <f>IF(D29="","",IFERROR(VLOOKUP(D29,REF_TARIF!$B$4:$D$21,3,FALSE()),""))</f>
        <v/>
      </c>
      <c r="H29" s="41" t="n"/>
      <c r="I29" s="41" t="n"/>
    </row>
    <row r="30" ht="15.75" customHeight="1" s="25">
      <c r="A30" s="33" t="n">
        <v>27</v>
      </c>
      <c r="B30" s="38" t="n"/>
      <c r="C30" s="38" t="n"/>
      <c r="D30" s="38" t="n"/>
      <c r="E30" s="39" t="n"/>
      <c r="F30" s="40" t="n"/>
      <c r="G30" s="38">
        <f>IF(D30="","",IFERROR(VLOOKUP(D30,REF_TARIF!$B$4:$D$21,3,FALSE()),""))</f>
        <v/>
      </c>
      <c r="H30" s="41" t="n"/>
      <c r="I30" s="41" t="n"/>
    </row>
    <row r="31" ht="15.75" customHeight="1" s="25">
      <c r="A31" s="33" t="n">
        <v>28</v>
      </c>
      <c r="B31" s="38" t="n"/>
      <c r="C31" s="38" t="n"/>
      <c r="D31" s="38" t="n"/>
      <c r="E31" s="39" t="n"/>
      <c r="F31" s="40" t="n"/>
      <c r="G31" s="38">
        <f>IF(D31="","",IFERROR(VLOOKUP(D31,REF_TARIF!$B$4:$D$21,3,FALSE()),""))</f>
        <v/>
      </c>
      <c r="H31" s="41" t="n"/>
      <c r="I31" s="41" t="n"/>
    </row>
    <row r="32" ht="15.75" customHeight="1" s="25">
      <c r="A32" s="33" t="n">
        <v>29</v>
      </c>
      <c r="B32" s="38" t="n"/>
      <c r="C32" s="38" t="n"/>
      <c r="D32" s="38" t="n"/>
      <c r="E32" s="39" t="n"/>
      <c r="F32" s="40" t="n"/>
      <c r="G32" s="38">
        <f>IF(D32="","",IFERROR(VLOOKUP(D32,REF_TARIF!$B$4:$D$21,3,FALSE()),""))</f>
        <v/>
      </c>
      <c r="H32" s="41" t="n"/>
      <c r="I32" s="41" t="n"/>
    </row>
    <row r="33" ht="15.75" customHeight="1" s="25">
      <c r="A33" s="33" t="n">
        <v>30</v>
      </c>
      <c r="B33" s="38" t="n"/>
      <c r="C33" s="38" t="n"/>
      <c r="D33" s="38" t="n"/>
      <c r="E33" s="39" t="n"/>
      <c r="F33" s="40" t="n"/>
      <c r="G33" s="38">
        <f>IF(D33="","",IFERROR(VLOOKUP(D33,REF_TARIF!$B$4:$D$21,3,FALSE()),""))</f>
        <v/>
      </c>
      <c r="H33" s="41" t="n"/>
      <c r="I33" s="41" t="n"/>
    </row>
    <row r="34" ht="15" customHeight="1" s="25">
      <c r="A34" s="42" t="inlineStr">
        <is>
          <t>TOTAL</t>
        </is>
      </c>
      <c r="B34" s="43" t="n"/>
      <c r="C34" s="43" t="n"/>
      <c r="D34" s="43" t="n"/>
      <c r="E34" s="43" t="n"/>
      <c r="F34" s="43" t="n"/>
      <c r="G34" s="44" t="n"/>
      <c r="H34" s="45">
        <f>SUM(H4:H33)</f>
        <v/>
      </c>
      <c r="I34" s="45">
        <f>SUM(I4:I33)</f>
        <v/>
      </c>
    </row>
  </sheetData>
  <autoFilter ref="A3:I33"/>
  <mergeCells count="2">
    <mergeCell ref="A1:I1"/>
    <mergeCell ref="A34:G34"/>
  </mergeCells>
  <dataValidations count="2">
    <dataValidation sqref="F4:F33" showDropDown="0" showInputMessage="0" showErrorMessage="0" allowBlank="1" type="list" errorStyle="stop" operator="between">
      <formula1>"Ya,Tidak"</formula1>
      <formula2>0</formula2>
    </dataValidation>
    <dataValidation sqref="D4:D33" showDropDown="0" showInputMessage="0" showErrorMessage="0" allowBlank="1" type="list" errorStyle="stop" operator="between">
      <formula1>"JKONS,TEKNIK,MANAJ,DEKRIP,SEWA,ROY,BUNGA,JADAL,HALIAH,PENGOLAH,PERENCANA,PELAKSANA,PENGAWASAN,DISTRIBUSI,SPESIAL,LOKER,PENGIKATAN,LAINNYA"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59765625" defaultRowHeight="15" zeroHeight="0" outlineLevelRow="0"/>
  <cols>
    <col width="14" customWidth="1" style="24" min="1" max="1"/>
    <col width="40" customWidth="1" style="24" min="2" max="2"/>
    <col width="20" customWidth="1" style="24" min="3" max="4"/>
  </cols>
  <sheetData>
    <row r="1" ht="20.25" customHeight="1" s="25">
      <c r="A1" s="29" t="inlineStr">
        <is>
          <t>REKAP PPh 23 PER KODE OBYEK PAJAK</t>
        </is>
      </c>
    </row>
    <row r="3" ht="15.75" customHeight="1" s="25">
      <c r="A3" s="30" t="inlineStr">
        <is>
          <t>Kode Obyek</t>
        </is>
      </c>
      <c r="B3" s="30" t="inlineStr">
        <is>
          <t>Jenis Penghasilan</t>
        </is>
      </c>
      <c r="C3" s="30" t="inlineStr">
        <is>
          <t>Total Bruto (Rp)</t>
        </is>
      </c>
      <c r="D3" s="30" t="inlineStr">
        <is>
          <t>Total PPh 23 (Rp)</t>
        </is>
      </c>
    </row>
    <row r="4" ht="15" customHeight="1" s="25">
      <c r="A4" s="46" t="inlineStr">
        <is>
          <t>JKONS</t>
        </is>
      </c>
      <c r="B4" s="46" t="inlineStr">
        <is>
          <t>Jasa Konsultansi, 2% atau 15%</t>
        </is>
      </c>
      <c r="C4" s="47">
        <f>SUMIF(Hitung_PPh23!$D$4:$D$33,A4,Hitung_PPh23!$E$4:$E$33)</f>
        <v/>
      </c>
      <c r="D4" s="47">
        <f>SUMIF(Hitung_PPh23!$D$4:$D$33,A4,Hitung_PPh23!$I$4:$I$33)</f>
        <v/>
      </c>
    </row>
    <row r="5" ht="15" customHeight="1" s="25">
      <c r="A5" s="38" t="inlineStr">
        <is>
          <t>TEKNIK</t>
        </is>
      </c>
      <c r="B5" s="38" t="inlineStr">
        <is>
          <t>Jasa Teknik (selain konsultan)</t>
        </is>
      </c>
      <c r="C5" s="41">
        <f>SUMIF(Hitung_PPh23!$D$4:$D$33,A5,Hitung_PPh23!$E$4:$E$33)</f>
        <v/>
      </c>
      <c r="D5" s="41">
        <f>SUMIF(Hitung_PPh23!$D$4:$D$33,A5,Hitung_PPh23!$I$4:$I$33)</f>
        <v/>
      </c>
    </row>
    <row r="6" ht="15" customHeight="1" s="25">
      <c r="A6" s="46" t="inlineStr">
        <is>
          <t>MANAJ</t>
        </is>
      </c>
      <c r="B6" s="46" t="inlineStr">
        <is>
          <t>Jasa Manajemen</t>
        </is>
      </c>
      <c r="C6" s="47">
        <f>SUMIF(Hitung_PPh23!$D$4:$D$33,A6,Hitung_PPh23!$E$4:$E$33)</f>
        <v/>
      </c>
      <c r="D6" s="47">
        <f>SUMIF(Hitung_PPh23!$D$4:$D$33,A6,Hitung_PPh23!$I$4:$I$33)</f>
        <v/>
      </c>
    </row>
    <row r="7" ht="15" customHeight="1" s="25">
      <c r="A7" s="38" t="inlineStr">
        <is>
          <t>DEKRIP</t>
        </is>
      </c>
      <c r="B7" s="38" t="inlineStr">
        <is>
          <t>Jasa Dekop (dekonsentrasi/delegasi)</t>
        </is>
      </c>
      <c r="C7" s="41">
        <f>SUMIF(Hitung_PPh23!$D$4:$D$33,A7,Hitung_PPh23!$E$4:$E$33)</f>
        <v/>
      </c>
      <c r="D7" s="41">
        <f>SUMIF(Hitung_PPh23!$D$4:$D$33,A7,Hitung_PPh23!$I$4:$I$33)</f>
        <v/>
      </c>
    </row>
    <row r="8" ht="15" customHeight="1" s="25">
      <c r="A8" s="46" t="inlineStr">
        <is>
          <t>SEWA</t>
        </is>
      </c>
      <c r="B8" s="46" t="inlineStr">
        <is>
          <t>Sewa selain tanah/bangunan</t>
        </is>
      </c>
      <c r="C8" s="47">
        <f>SUMIF(Hitung_PPh23!$D$4:$D$33,A8,Hitung_PPh23!$E$4:$E$33)</f>
        <v/>
      </c>
      <c r="D8" s="47">
        <f>SUMIF(Hitung_PPh23!$D$4:$D$33,A8,Hitung_PPh23!$I$4:$I$33)</f>
        <v/>
      </c>
    </row>
    <row r="9" ht="15" customHeight="1" s="25">
      <c r="A9" s="38" t="inlineStr">
        <is>
          <t>ROY</t>
        </is>
      </c>
      <c r="B9" s="38" t="inlineStr">
        <is>
          <t>Royalti</t>
        </is>
      </c>
      <c r="C9" s="41">
        <f>SUMIF(Hitung_PPh23!$D$4:$D$33,A9,Hitung_PPh23!$E$4:$E$33)</f>
        <v/>
      </c>
      <c r="D9" s="41">
        <f>SUMIF(Hitung_PPh23!$D$4:$D$33,A9,Hitung_PPh23!$I$4:$I$33)</f>
        <v/>
      </c>
    </row>
    <row r="10" ht="15" customHeight="1" s="25">
      <c r="A10" s="46" t="inlineStr">
        <is>
          <t>BUNGA</t>
        </is>
      </c>
      <c r="B10" s="46" t="inlineStr">
        <is>
          <t>Bunga (kecuali diskonto SBN/Pasar Modal)</t>
        </is>
      </c>
      <c r="C10" s="47">
        <f>SUMIF(Hitung_PPh23!$D$4:$D$33,A10,Hitung_PPh23!$E$4:$E$33)</f>
        <v/>
      </c>
      <c r="D10" s="47">
        <f>SUMIF(Hitung_PPh23!$D$4:$D$33,A10,Hitung_PPh23!$I$4:$I$33)</f>
        <v/>
      </c>
    </row>
    <row r="11" ht="15" customHeight="1" s="25">
      <c r="A11" s="38" t="inlineStr">
        <is>
          <t>JADAL</t>
        </is>
      </c>
      <c r="B11" s="38" t="inlineStr">
        <is>
          <t>Jasa Penilai</t>
        </is>
      </c>
      <c r="C11" s="41">
        <f>SUMIF(Hitung_PPh23!$D$4:$D$33,A11,Hitung_PPh23!$E$4:$E$33)</f>
        <v/>
      </c>
      <c r="D11" s="41">
        <f>SUMIF(Hitung_PPh23!$D$4:$D$33,A11,Hitung_PPh23!$I$4:$I$33)</f>
        <v/>
      </c>
    </row>
    <row r="12" ht="15" customHeight="1" s="25">
      <c r="A12" s="46" t="inlineStr">
        <is>
          <t>HALIAH</t>
        </is>
      </c>
      <c r="B12" s="46" t="inlineStr">
        <is>
          <t>Jasa Hukum/Ahli</t>
        </is>
      </c>
      <c r="C12" s="47">
        <f>SUMIF(Hitung_PPh23!$D$4:$D$33,A12,Hitung_PPh23!$E$4:$E$33)</f>
        <v/>
      </c>
      <c r="D12" s="47">
        <f>SUMIF(Hitung_PPh23!$D$4:$D$33,A12,Hitung_PPh23!$I$4:$I$33)</f>
        <v/>
      </c>
    </row>
    <row r="13" ht="15" customHeight="1" s="25">
      <c r="A13" s="38" t="inlineStr">
        <is>
          <t>PENGOLAH</t>
        </is>
      </c>
      <c r="B13" s="38" t="inlineStr">
        <is>
          <t>Jasa Pengolahan Limbah</t>
        </is>
      </c>
      <c r="C13" s="41">
        <f>SUMIF(Hitung_PPh23!$D$4:$D$33,A13,Hitung_PPh23!$E$4:$E$33)</f>
        <v/>
      </c>
      <c r="D13" s="41">
        <f>SUMIF(Hitung_PPh23!$D$4:$D$33,A13,Hitung_PPh23!$I$4:$I$33)</f>
        <v/>
      </c>
    </row>
    <row r="14" ht="15" customHeight="1" s="25">
      <c r="A14" s="46" t="inlineStr">
        <is>
          <t>PERENCANA</t>
        </is>
      </c>
      <c r="B14" s="46" t="inlineStr">
        <is>
          <t>Jasa Perencanaan Bangunan</t>
        </is>
      </c>
      <c r="C14" s="47">
        <f>SUMIF(Hitung_PPh23!$D$4:$D$33,A14,Hitung_PPh23!$E$4:$E$33)</f>
        <v/>
      </c>
      <c r="D14" s="47">
        <f>SUMIF(Hitung_PPh23!$D$4:$D$33,A14,Hitung_PPh23!$I$4:$I$33)</f>
        <v/>
      </c>
    </row>
    <row r="15" ht="15" customHeight="1" s="25">
      <c r="A15" s="38" t="inlineStr">
        <is>
          <t>PELAKSANA</t>
        </is>
      </c>
      <c r="B15" s="38" t="inlineStr">
        <is>
          <t>Jasa Pelaksana Konstruksi</t>
        </is>
      </c>
      <c r="C15" s="41">
        <f>SUMIF(Hitung_PPh23!$D$4:$D$33,A15,Hitung_PPh23!$E$4:$E$33)</f>
        <v/>
      </c>
      <c r="D15" s="41">
        <f>SUMIF(Hitung_PPh23!$D$4:$D$33,A15,Hitung_PPh23!$I$4:$I$33)</f>
        <v/>
      </c>
    </row>
    <row r="16" ht="15" customHeight="1" s="25">
      <c r="A16" s="46" t="inlineStr">
        <is>
          <t>PENGAWASAN</t>
        </is>
      </c>
      <c r="B16" s="46" t="inlineStr">
        <is>
          <t>Jasa Pengawas Konstruksi</t>
        </is>
      </c>
      <c r="C16" s="47">
        <f>SUMIF(Hitung_PPh23!$D$4:$D$33,A16,Hitung_PPh23!$E$4:$E$33)</f>
        <v/>
      </c>
      <c r="D16" s="47">
        <f>SUMIF(Hitung_PPh23!$D$4:$D$33,A16,Hitung_PPh23!$I$4:$I$33)</f>
        <v/>
      </c>
    </row>
    <row r="17" ht="15" customHeight="1" s="25">
      <c r="A17" s="38" t="inlineStr">
        <is>
          <t>DISTRIBUSI</t>
        </is>
      </c>
      <c r="B17" s="38" t="inlineStr">
        <is>
          <t>Jasa Distribusi (perdagangan)</t>
        </is>
      </c>
      <c r="C17" s="41">
        <f>SUMIF(Hitung_PPh23!$D$4:$D$33,A17,Hitung_PPh23!$E$4:$E$33)</f>
        <v/>
      </c>
      <c r="D17" s="41">
        <f>SUMIF(Hitung_PPh23!$D$4:$D$33,A17,Hitung_PPh23!$I$4:$I$33)</f>
        <v/>
      </c>
    </row>
    <row r="18" ht="15" customHeight="1" s="25">
      <c r="A18" s="46" t="inlineStr">
        <is>
          <t>SPESIAL</t>
        </is>
      </c>
      <c r="B18" s="46" t="inlineStr">
        <is>
          <t>Jasa Spesialis (maklon/dll)</t>
        </is>
      </c>
      <c r="C18" s="47">
        <f>SUMIF(Hitung_PPh23!$D$4:$D$33,A18,Hitung_PPh23!$E$4:$E$33)</f>
        <v/>
      </c>
      <c r="D18" s="47">
        <f>SUMIF(Hitung_PPh23!$D$4:$D$33,A18,Hitung_PPh23!$I$4:$I$33)</f>
        <v/>
      </c>
    </row>
    <row r="19" ht="15" customHeight="1" s="25">
      <c r="A19" s="38" t="inlineStr">
        <is>
          <t>LOKER</t>
        </is>
      </c>
      <c r="B19" s="38" t="inlineStr">
        <is>
          <t>Pengalihan Hak atas Tanang/Bgn</t>
        </is>
      </c>
      <c r="C19" s="41">
        <f>SUMIF(Hitung_PPh23!$D$4:$D$33,A19,Hitung_PPh23!$E$4:$E$33)</f>
        <v/>
      </c>
      <c r="D19" s="41">
        <f>SUMIF(Hitung_PPh23!$D$4:$D$33,A19,Hitung_PPh23!$I$4:$I$33)</f>
        <v/>
      </c>
    </row>
    <row r="20" ht="15" customHeight="1" s="25">
      <c r="A20" s="46" t="inlineStr">
        <is>
          <t>PENGIKATAN</t>
        </is>
      </c>
      <c r="B20" s="46" t="inlineStr">
        <is>
          <t>Jasa Penyiapan/Ikatannya</t>
        </is>
      </c>
      <c r="C20" s="47">
        <f>SUMIF(Hitung_PPh23!$D$4:$D$33,A20,Hitung_PPh23!$E$4:$E$33)</f>
        <v/>
      </c>
      <c r="D20" s="47">
        <f>SUMIF(Hitung_PPh23!$D$4:$D$33,A20,Hitung_PPh23!$I$4:$I$33)</f>
        <v/>
      </c>
    </row>
    <row r="22" ht="15" customHeight="1" s="25">
      <c r="A22" s="42" t="inlineStr">
        <is>
          <t>GRAND TOTAL</t>
        </is>
      </c>
      <c r="B22" s="48" t="n"/>
      <c r="C22" s="45">
        <f>SUM(C4:C21)</f>
        <v/>
      </c>
      <c r="D22" s="45">
        <f>SUM(D4:D21)</f>
        <v/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2026-04-11T00:18:27Z</dcterms:created>
  <dcterms:modified xmlns:dcterms="http://purl.org/dc/terms/" xmlns:xsi="http://www.w3.org/2001/XMLSchema-instance" xsi:type="dcterms:W3CDTF">2026-06-07T16:18:38Z</dcterms:modified>
  <cp:revision>0</cp:revision>
</cp:coreProperties>
</file>