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nalisis Rasio" sheetId="1" state="visible" r:id="rId1"/>
    <sheet xmlns:r="http://schemas.openxmlformats.org/officeDocument/2006/relationships" name="Input Data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sz val="12"/>
    </font>
  </fonts>
  <fills count="4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5" customWidth="1" style="6" min="1" max="1"/>
    <col width="18" customWidth="1" style="6" min="2" max="2"/>
    <col width="15" customWidth="1" style="6" min="3" max="4"/>
    <col width="20" customWidth="1" style="6" min="5" max="5"/>
  </cols>
  <sheetData>
    <row r="1" ht="16.4" customHeight="1" s="7">
      <c r="A1" s="8" t="inlineStr">
        <is>
          <t>No</t>
        </is>
      </c>
      <c r="B1" s="8" t="inlineStr">
        <is>
          <t>Rasio Keuangan</t>
        </is>
      </c>
      <c r="C1" s="8" t="inlineStr">
        <is>
          <t>Formula / Nilai</t>
        </is>
      </c>
      <c r="D1" s="8" t="inlineStr">
        <is>
          <t>Nilai</t>
        </is>
      </c>
      <c r="E1" s="8" t="inlineStr">
        <is>
          <t>Interpretasi</t>
        </is>
      </c>
    </row>
    <row r="2" ht="15" customHeight="1" s="7">
      <c r="A2" s="9" t="inlineStr">
        <is>
          <t>A. LIKUIDITAS</t>
        </is>
      </c>
      <c r="B2" s="9" t="n"/>
      <c r="C2" s="9" t="n"/>
      <c r="D2" s="9" t="n"/>
    </row>
    <row r="3" ht="15" customHeight="1" s="7">
      <c r="A3" s="10" t="n">
        <v>1</v>
      </c>
      <c r="B3" s="10" t="inlineStr">
        <is>
          <t>Current Ratio</t>
        </is>
      </c>
      <c r="C3" s="10" t="inlineStr">
        <is>
          <t>Aset Lancar ÷ Utang Lancar</t>
        </is>
      </c>
      <c r="D3" s="10" t="n"/>
      <c r="E3" s="10">
        <f>IF(D4&gt;=2,"✓ Sangat Baik",IF(D4&gt;=1.5,"✓ Baik",IF(D4&gt;=1,"⚠ Cukup","❌ Kurang")))</f>
        <v/>
      </c>
    </row>
    <row r="4" ht="15" customHeight="1" s="7">
      <c r="A4" s="10" t="n">
        <v>2</v>
      </c>
      <c r="B4" s="10" t="inlineStr">
        <is>
          <t>Quick Ratio</t>
        </is>
      </c>
      <c r="C4" s="10" t="inlineStr">
        <is>
          <t>(AL - Persediaan) ÷ Utang Lancar</t>
        </is>
      </c>
      <c r="D4" s="10">
        <f>'Input Data'!B2/'Input Data'!B5</f>
        <v/>
      </c>
      <c r="E4" s="10">
        <f>IF(D5&gt;=1,"✓ Baik","⚠ Perlu perhatian")</f>
        <v/>
      </c>
    </row>
    <row r="5" ht="15" customHeight="1" s="7">
      <c r="A5" s="10" t="n">
        <v>3</v>
      </c>
      <c r="B5" s="10" t="inlineStr">
        <is>
          <t>Cash Ratio</t>
        </is>
      </c>
      <c r="C5" s="10" t="inlineStr">
        <is>
          <t>Kas ÷ Utang Lancar</t>
        </is>
      </c>
      <c r="D5" s="10">
        <f>('Input Data'!B2-'Input Data'!B3)/'Input Data'!B5</f>
        <v/>
      </c>
      <c r="E5" s="10">
        <f>IF(D6&gt;=0.22,"✓ BAIK","⚠ RENDAH")</f>
        <v/>
      </c>
    </row>
    <row r="6" ht="15" customHeight="1" s="7">
      <c r="A6" s="9" t="inlineStr">
        <is>
          <t>B. SOLVABILITAS</t>
        </is>
      </c>
      <c r="B6" s="9" t="n"/>
      <c r="C6" s="9" t="n"/>
      <c r="D6" s="9">
        <f>'Input Data'!B4/'Input Data'!B5</f>
        <v/>
      </c>
    </row>
    <row r="7" ht="15" customHeight="1" s="7">
      <c r="A7" s="10" t="n">
        <v>4</v>
      </c>
      <c r="B7" s="10" t="inlineStr">
        <is>
          <t>Debt to Asset</t>
        </is>
      </c>
      <c r="C7" s="10" t="inlineStr">
        <is>
          <t>Total Utang ÷ Total Aset</t>
        </is>
      </c>
      <c r="D7" s="10" t="n"/>
      <c r="E7" s="10">
        <f>IF(D9&lt;=0.5,"✓ Sehat","⚠ Leverage tinggi")</f>
        <v/>
      </c>
    </row>
    <row r="8" ht="15" customHeight="1" s="7">
      <c r="A8" s="10" t="n">
        <v>5</v>
      </c>
      <c r="B8" s="10" t="inlineStr">
        <is>
          <t>Debt to Equity</t>
        </is>
      </c>
      <c r="C8" s="10" t="inlineStr">
        <is>
          <t>Total Utang ÷ Ekuitas</t>
        </is>
      </c>
      <c r="D8" s="10" t="n"/>
      <c r="E8" s="10">
        <f>IF(D10&lt;=1,"✓ Moderat","⚠ Risiko tinggi")</f>
        <v/>
      </c>
    </row>
    <row r="9" ht="15" customHeight="1" s="7">
      <c r="A9" s="10" t="n">
        <v>6</v>
      </c>
      <c r="B9" s="10" t="inlineStr">
        <is>
          <t>Times Interest Earned</t>
        </is>
      </c>
      <c r="C9" s="10" t="inlineStr">
        <is>
          <t>EBIT ÷ Bunga</t>
        </is>
      </c>
      <c r="D9" s="10">
        <f>'Input Data'!B6/'Input Data'!B11</f>
        <v/>
      </c>
      <c r="E9" s="10">
        <f>IF(D11&gt;3,"✓ Kuat","⚠ Lemah")</f>
        <v/>
      </c>
    </row>
    <row r="10" ht="15" customHeight="1" s="7">
      <c r="A10" s="9" t="inlineStr">
        <is>
          <t>C. PROFITABILITAS</t>
        </is>
      </c>
      <c r="B10" s="9" t="n"/>
      <c r="C10" s="9" t="n"/>
      <c r="D10" s="9">
        <f>'Input Data'!B6/'Input Data'!B7</f>
        <v/>
      </c>
    </row>
    <row r="11" ht="15" customHeight="1" s="7">
      <c r="A11" s="10" t="n">
        <v>7</v>
      </c>
      <c r="B11" s="10" t="inlineStr">
        <is>
          <t>Laba Kotor Margin</t>
        </is>
      </c>
      <c r="C11" s="10" t="inlineStr">
        <is>
          <t>Laba Kotor ÷ Pendapatan</t>
        </is>
      </c>
      <c r="D11" s="10">
        <f>'Input Data'!B13/'Input Data'!B14</f>
        <v/>
      </c>
      <c r="E11" s="10">
        <f>IF(D14&gt;=0.35,"✓ SANGAT BAIK",IF(D14&gt;=0.22,"✓ BAIK","⚠ RENDAH"))</f>
        <v/>
      </c>
    </row>
    <row r="12" ht="15" customHeight="1" s="7">
      <c r="A12" s="10" t="n">
        <v>8</v>
      </c>
      <c r="B12" s="10" t="inlineStr">
        <is>
          <t>Operating Margin</t>
        </is>
      </c>
      <c r="C12" s="10" t="inlineStr">
        <is>
          <t>Laba Operasi ÷ Pendapatan</t>
        </is>
      </c>
      <c r="D12" s="10" t="n"/>
      <c r="E12" s="10">
        <f>IF(D15&gt;=0.115,"✓ SANGAT BAIK",IF(D15&gt;=0.11,"✓ BAIK","⚠ RENDAH"))</f>
        <v/>
      </c>
    </row>
    <row r="13" ht="15" customHeight="1" s="7">
      <c r="A13" s="10" t="n">
        <v>9</v>
      </c>
      <c r="B13" s="10" t="inlineStr">
        <is>
          <t>Laba Bersih Margin</t>
        </is>
      </c>
      <c r="C13" s="10" t="inlineStr">
        <is>
          <t>Laba Bersih ÷ Pendapatan</t>
        </is>
      </c>
      <c r="D13" s="10" t="n"/>
      <c r="E13" s="10">
        <f>IF(D16&gt;=0.11,"✓ SANGAT BAIK",IF(D16&gt;=0.05,"✓ BAIK","⚠ RENDAH"))</f>
        <v/>
      </c>
    </row>
    <row r="14" ht="15" customHeight="1" s="7">
      <c r="A14" s="10" t="n">
        <v>10</v>
      </c>
      <c r="B14" s="10" t="inlineStr">
        <is>
          <t>ROE (Return on Equity)</t>
        </is>
      </c>
      <c r="C14" s="10" t="inlineStr">
        <is>
          <t>Laba Bersih ÷ Ekuitas</t>
        </is>
      </c>
      <c r="D14" s="10">
        <f>'Input Data'!B9/'Input Data'!B8</f>
        <v/>
      </c>
      <c r="E14" s="10">
        <f>IF(D17&gt;=0.22,"✓ EXCELLENT",IF(D17&gt;=0.15,"✓ BAIK","⚠ PERLU IMPROVE"))</f>
        <v/>
      </c>
    </row>
    <row r="15" ht="15" customHeight="1" s="7">
      <c r="A15" s="10" t="n">
        <v>11</v>
      </c>
      <c r="B15" s="10" t="inlineStr">
        <is>
          <t>ROA (Return on Assets)</t>
        </is>
      </c>
      <c r="C15" s="10" t="inlineStr">
        <is>
          <t>Laba Bersih ÷ Total Aset</t>
        </is>
      </c>
      <c r="D15" s="10">
        <f>'Input Data'!B10/'Input Data'!B8</f>
        <v/>
      </c>
      <c r="E15" s="10">
        <f>IF(D18&gt;=0.11,"✅ EXCELLENT",IF(D18&gt;=0.05,"✓ BAIK","⚠ RENDAH"))</f>
        <v/>
      </c>
    </row>
    <row r="16" ht="15" customHeight="1" s="7">
      <c r="A16" s="10" t="n">
        <v>12</v>
      </c>
      <c r="B16" s="10" t="inlineStr">
        <is>
          <t>EBITDA Margin</t>
        </is>
      </c>
      <c r="C16" s="10" t="inlineStr">
        <is>
          <t>EBITDA ÷ Pendapatan</t>
        </is>
      </c>
      <c r="D16" s="10">
        <f>'Input Data'!B11/'Input Data'!B8</f>
        <v/>
      </c>
      <c r="E16" s="10">
        <f>IF(D19&gt;=0.15,"✓ Sangat Baik","⚠ Cek operasional")</f>
        <v/>
      </c>
    </row>
    <row r="17" ht="15" customHeight="1" s="7">
      <c r="A17" s="9" t="inlineStr">
        <is>
          <t>D. AKTIVITAS</t>
        </is>
      </c>
      <c r="B17" s="9" t="n"/>
      <c r="C17" s="9" t="n"/>
      <c r="D17" s="9">
        <f>'Input Data'!B11/'Input Data'!B7</f>
        <v/>
      </c>
    </row>
    <row r="18" ht="15" customHeight="1" s="7">
      <c r="A18" s="10" t="n">
        <v>13</v>
      </c>
      <c r="B18" s="10" t="inlineStr">
        <is>
          <t>Inventory Turnover</t>
        </is>
      </c>
      <c r="C18" s="10" t="inlineStr">
        <is>
          <t>HPP ÷ Rata-rata Persediaan</t>
        </is>
      </c>
      <c r="D18" s="10">
        <f>'Input Data'!B11/'Input Data'!B18</f>
        <v/>
      </c>
      <c r="E18" s="10">
        <f>IF(AND(C22&gt;=4,C22&lt;=8),"✓ Baik","⚠ Review")</f>
        <v/>
      </c>
    </row>
    <row r="19" ht="15" customHeight="1" s="7">
      <c r="A19" s="10" t="n">
        <v>14</v>
      </c>
      <c r="B19" s="10" t="inlineStr">
        <is>
          <t>Receivables Turnover</t>
        </is>
      </c>
      <c r="C19" s="10" t="inlineStr">
        <is>
          <t>Pendapatan ÷ Piutang Usaha</t>
        </is>
      </c>
      <c r="D19" s="10">
        <f>'Input Data'!B12/'Input Data'!B8</f>
        <v/>
      </c>
      <c r="E19" s="10">
        <f>IF(C23&gt;=6,"✓ Baik","⚠ Collection lambat")</f>
        <v/>
      </c>
    </row>
    <row r="20" ht="15" customHeight="1" s="7">
      <c r="A20" s="10" t="n">
        <v>15</v>
      </c>
      <c r="B20" s="10" t="inlineStr">
        <is>
          <t>Asset Turnover</t>
        </is>
      </c>
      <c r="C20" s="10" t="inlineStr">
        <is>
          <t>Pendapatan ÷ Total Aset</t>
        </is>
      </c>
      <c r="D20" s="10" t="n"/>
      <c r="E20" s="10">
        <f>IF(C24&gt;=0.5,"✓ Baik","⚠ Underutilized")</f>
        <v/>
      </c>
    </row>
    <row r="22" ht="15" customHeight="1" s="7">
      <c r="C22" s="6">
        <f>'Input Data'!B15/'Input Data'!B16</f>
        <v/>
      </c>
    </row>
    <row r="23" ht="15" customHeight="1" s="7">
      <c r="C23" s="6">
        <f>'Input Data'!B8/'Input Data'!B17</f>
        <v/>
      </c>
    </row>
    <row r="24" ht="15" customHeight="1" s="7">
      <c r="C24" s="6">
        <f>'Input Data'!B8/'Input Data'!B18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25" customWidth="1" style="6" min="1" max="1"/>
    <col width="20" customWidth="1" style="6" min="2" max="2"/>
    <col width="12" customWidth="1" style="6" min="3" max="3"/>
    <col width="25" customWidth="1" style="6" min="4" max="4"/>
  </cols>
  <sheetData>
    <row r="1" ht="15" customHeight="1" s="7">
      <c r="A1" s="11" t="inlineStr">
        <is>
          <t>INPUT NILAI — Isi data Anda di sini</t>
        </is>
      </c>
    </row>
    <row r="2" ht="15" customHeight="1" s="7">
      <c r="A2" s="6" t="inlineStr">
        <is>
          <t>Aset Lancar</t>
        </is>
      </c>
      <c r="B2" s="12" t="n">
        <v>850000000</v>
      </c>
    </row>
    <row r="3" ht="15" customHeight="1" s="7">
      <c r="A3" s="6" t="inlineStr">
        <is>
          <t>Persediaan</t>
        </is>
      </c>
      <c r="B3" s="12" t="n">
        <v>280000000</v>
      </c>
    </row>
    <row r="4" ht="15" customHeight="1" s="7">
      <c r="A4" s="6" t="inlineStr">
        <is>
          <t>Kas &amp; Setara Kas</t>
        </is>
      </c>
      <c r="B4" s="12" t="n">
        <v>195000000</v>
      </c>
    </row>
    <row r="5" ht="15" customHeight="1" s="7">
      <c r="A5" s="6" t="inlineStr">
        <is>
          <t>Utang Lancar</t>
        </is>
      </c>
      <c r="B5" s="12" t="n">
        <v>298000000</v>
      </c>
    </row>
    <row r="6" ht="15" customHeight="1" s="7">
      <c r="A6" s="6" t="inlineStr">
        <is>
          <t>Total Utang</t>
        </is>
      </c>
      <c r="B6" s="12" t="n">
        <v>380000000</v>
      </c>
    </row>
    <row r="7" ht="15" customHeight="1" s="7">
      <c r="A7" s="6" t="inlineStr">
        <is>
          <t>Ekuitas</t>
        </is>
      </c>
      <c r="B7" s="12" t="n">
        <v>620000000</v>
      </c>
    </row>
    <row r="8" ht="15" customHeight="1" s="7">
      <c r="A8" s="6" t="inlineStr">
        <is>
          <t>Pendapatan</t>
        </is>
      </c>
      <c r="B8" s="12" t="n">
        <v>1200000000</v>
      </c>
    </row>
    <row r="9" ht="15" customHeight="1" s="7">
      <c r="A9" s="6" t="inlineStr">
        <is>
          <t>Laba Kotor</t>
        </is>
      </c>
      <c r="B9" s="12" t="n">
        <v>510000000</v>
      </c>
    </row>
    <row r="10" ht="15" customHeight="1" s="7">
      <c r="A10" s="6" t="inlineStr">
        <is>
          <t>Laba Operasi</t>
        </is>
      </c>
      <c r="B10" s="12" t="n">
        <v>339600000</v>
      </c>
    </row>
    <row r="11" ht="15" customHeight="1" s="7">
      <c r="A11" s="6" t="inlineStr">
        <is>
          <t>Laba Bersih</t>
        </is>
      </c>
      <c r="B11" s="12" t="n">
        <v>265200000</v>
      </c>
    </row>
    <row r="12" ht="15" customHeight="1" s="7">
      <c r="A12" s="6" t="inlineStr">
        <is>
          <t>EBITDA</t>
        </is>
      </c>
      <c r="B12" s="12" t="n">
        <v>374400000</v>
      </c>
    </row>
    <row r="13" ht="15" customHeight="1" s="7">
      <c r="A13" s="6" t="inlineStr">
        <is>
          <t>EBIT</t>
        </is>
      </c>
      <c r="B13" s="12" t="n">
        <v>339600000</v>
      </c>
    </row>
    <row r="14" ht="15" customHeight="1" s="7">
      <c r="A14" s="6" t="inlineStr">
        <is>
          <t>Bunga</t>
        </is>
      </c>
      <c r="B14" s="12" t="n">
        <v>40000000</v>
      </c>
    </row>
    <row r="15" ht="15" customHeight="1" s="7">
      <c r="A15" s="6" t="inlineStr">
        <is>
          <t>HPP</t>
        </is>
      </c>
      <c r="B15" s="12" t="n">
        <v>690000000</v>
      </c>
    </row>
    <row r="16" ht="15" customHeight="1" s="7">
      <c r="A16" s="6" t="inlineStr">
        <is>
          <t>Rata-rata Persediaan</t>
        </is>
      </c>
      <c r="B16" s="12" t="n">
        <v>111290323</v>
      </c>
    </row>
    <row r="17" ht="15" customHeight="1" s="7">
      <c r="A17" s="6" t="inlineStr">
        <is>
          <t>Piutang Usaha</t>
        </is>
      </c>
      <c r="B17" s="12" t="n">
        <v>126315789</v>
      </c>
    </row>
    <row r="18" ht="15" customHeight="1" s="7">
      <c r="A18" s="6" t="inlineStr">
        <is>
          <t>Total Aset</t>
        </is>
      </c>
      <c r="B18" s="12" t="n">
        <v>1000000000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2026-04-11T06:09:25Z</dcterms:created>
  <dcterms:modified xmlns:dcterms="http://purl.org/dc/terms/" xmlns:xsi="http://www.w3.org/2001/XMLSchema-instance" xsi:type="dcterms:W3CDTF">2026-06-07T16:18:38Z</dcterms:modified>
  <cp:revision>0</cp:revision>
</cp:coreProperties>
</file>