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anduan" sheetId="1" state="visible" r:id="rId3"/>
    <sheet name="Piutang" sheetId="2" state="visible" r:id="rId4"/>
    <sheet name="Hutang" sheetId="3" state="visible" r:id="rId5"/>
  </sheets>
  <definedNames>
    <definedName function="false" hidden="true" localSheetId="2" name="_xlnm._FilterDatabase" vbProcedure="false">Hutang!$A$3:$K$29</definedName>
    <definedName function="false" hidden="true" localSheetId="1" name="_xlnm._FilterDatabase" vbProcedure="false">Piutang!$A$3:$L$31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<sst xmlns="http://schemas.openxmlformats.org/spreadsheetml/2006/main" count="89" uniqueCount="79">
  <si>
    <t xml:space="preserve">TEMPLATE AGING PIUTANG &amp; HUTANG</t>
  </si>
  <si>
    <t xml:space="preserve">Template ini membantu Anda memantau:</t>
  </si>
  <si>
    <t xml:space="preserve">• Piutang (uang yang harus dibayar pelanggan kepada Anda)</t>
  </si>
  <si>
    <t xml:space="preserve">• Hutang (yang harus Anda bayar ke supplier/vendor)</t>
  </si>
  <si>
    <t xml:space="preserve">Cara Pakai:</t>
  </si>
  <si>
    <t xml:space="preserve">1. Isi data piutang di sheet 'Piutang'</t>
  </si>
  <si>
    <t xml:space="preserve">2. Isi data hutang di sheet 'Hutang'</t>
  </si>
  <si>
    <t xml:space="preserve">3. Lihat analisis umur piutang/hutang otomatis di masing-masing sheet</t>
  </si>
  <si>
    <t xml:space="preserve">4. Sheet 'Dashboard' menampilkan ringkasan kedua sisi</t>
  </si>
  <si>
    <t xml:space="preserve">Kolom KUNING = isi manual | Kolom PUTIH = formula otomatis</t>
  </si>
  <si>
    <t xml:space="preserve">Dibuat oleh: alatpajak.id</t>
  </si>
  <si>
    <t xml:space="preserve">AGING PIUTANG (ACCOUNTS RECEIVABLE)</t>
  </si>
  <si>
    <t xml:space="preserve">No</t>
  </si>
  <si>
    <t xml:space="preserve">Customer</t>
  </si>
  <si>
    <t xml:space="preserve">NPWP</t>
  </si>
  <si>
    <t xml:space="preserve">No. Invoice</t>
  </si>
  <si>
    <t xml:space="preserve">Tgl Invoice</t>
  </si>
  <si>
    <t xml:space="preserve">Jatuh Tempo</t>
  </si>
  <si>
    <t xml:space="preserve">Jumlah Piutang (Rp)</t>
  </si>
  <si>
    <t xml:space="preserve">Sudah Dibayar (Rp)</t>
  </si>
  <si>
    <t xml:space="preserve">Sisa Piutang (Rp)</t>
  </si>
  <si>
    <t xml:space="preserve">Umur (Hari)</t>
  </si>
  <si>
    <t xml:space="preserve">Kategori Aging</t>
  </si>
  <si>
    <t xml:space="preserve">Keterangan</t>
  </si>
  <si>
    <t xml:space="preserve">AGING SUMMARY</t>
  </si>
  <si>
    <t xml:space="preserve">PT Maju Bersama</t>
  </si>
  <si>
    <t xml:space="preserve">01.234.567.8-012.000</t>
  </si>
  <si>
    <t xml:space="preserve">INV-2026-001</t>
  </si>
  <si>
    <t xml:space="preserve">Pelanggan tetap</t>
  </si>
  <si>
    <t xml:space="preserve">0-30 Hari</t>
  </si>
  <si>
    <t xml:space="preserve">CV Sukses Jaya</t>
  </si>
  <si>
    <t xml:space="preserve">02.345.678.9-023.000</t>
  </si>
  <si>
    <t xml:space="preserve">INV-2026-002</t>
  </si>
  <si>
    <t xml:space="preserve">31-60 Hari</t>
  </si>
  <si>
    <t xml:space="preserve">PT Digital Nusantara</t>
  </si>
  <si>
    <t xml:space="preserve">03.456.789.0-034.000</t>
  </si>
  <si>
    <t xml:space="preserve">INV-2026-003</t>
  </si>
  <si>
    <t xml:space="preserve">Cicil 50%</t>
  </si>
  <si>
    <t xml:space="preserve">61-90 Hari</t>
  </si>
  <si>
    <t xml:space="preserve">UD Makmur Sejahtera</t>
  </si>
  <si>
    <t xml:space="preserve">-</t>
  </si>
  <si>
    <t xml:space="preserve">INV-2026-004</t>
  </si>
  <si>
    <t xml:space="preserve">New customer</t>
  </si>
  <si>
    <t xml:space="preserve">&gt;90 Hari</t>
  </si>
  <si>
    <t xml:space="preserve">PT Karya Mandiri</t>
  </si>
  <si>
    <t xml:space="preserve">04.567.890.1-045.000</t>
  </si>
  <si>
    <t xml:space="preserve">INV-2026-005</t>
  </si>
  <si>
    <t xml:space="preserve">Proyek Q2</t>
  </si>
  <si>
    <t xml:space="preserve">TOTAL</t>
  </si>
  <si>
    <t xml:space="preserve">CV Cerdas Finansial</t>
  </si>
  <si>
    <t xml:space="preserve">INV-2026-006</t>
  </si>
  <si>
    <t xml:space="preserve">PT Teknologi Indonesia</t>
  </si>
  <si>
    <t xml:space="preserve">05.678.901.2-056.000</t>
  </si>
  <si>
    <t xml:space="preserve">INV-2026-007</t>
  </si>
  <si>
    <t xml:space="preserve">Lunas</t>
  </si>
  <si>
    <t xml:space="preserve">CV Berkah Abadi</t>
  </si>
  <si>
    <t xml:space="preserve">INV-2026-008</t>
  </si>
  <si>
    <t xml:space="preserve">DP diterima</t>
  </si>
  <si>
    <t xml:space="preserve">AGING HUTANG (ACCOUNTS PAYABLE)</t>
  </si>
  <si>
    <t xml:space="preserve">Supplier/Vendor</t>
  </si>
  <si>
    <t xml:space="preserve">No. Faktur/Bukti</t>
  </si>
  <si>
    <t xml:space="preserve">Tgl Faktur</t>
  </si>
  <si>
    <t xml:space="preserve">Jumlah Hutang (Rp)</t>
  </si>
  <si>
    <t xml:space="preserve">Sisa Hutang (Rp)</t>
  </si>
  <si>
    <t xml:space="preserve">PT Supplier Utama</t>
  </si>
  <si>
    <t xml:space="preserve">FA-001</t>
  </si>
  <si>
    <t xml:space="preserve">CV Material Jaya</t>
  </si>
  <si>
    <t xml:space="preserve">FA-002</t>
  </si>
  <si>
    <t xml:space="preserve">PT Cloud Hosting</t>
  </si>
  <si>
    <t xml:space="preserve">INV-H-001</t>
  </si>
  <si>
    <t xml:space="preserve">Tagihan yearly</t>
  </si>
  <si>
    <t xml:space="preserve">UD ATK Grosir</t>
  </si>
  <si>
    <t xml:space="preserve">FA-003</t>
  </si>
  <si>
    <t xml:space="preserve">CV Jasa Desain</t>
  </si>
  <si>
    <t xml:space="preserve">SJ-001</t>
  </si>
  <si>
    <t xml:space="preserve">DP 30%</t>
  </si>
  <si>
    <t xml:space="preserve">PT Utility Indo</t>
  </si>
  <si>
    <t xml:space="preserve">FA-004</t>
  </si>
  <si>
    <t xml:space="preserve">Listrik+Internet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</si>
</sst>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\-mmm\-yyyy"/>
    <numFmt numFmtId="166" formatCode="#,##0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1E3A5F"/>
      <name val="Segoe UI"/>
      <family val="0"/>
      <charset val="1"/>
    </font>
    <font>
      <sz val="10"/>
      <name val="Segoe UI"/>
      <family val="0"/>
      <charset val="1"/>
    </font>
    <font>
      <b val="true"/>
      <sz val="10"/>
      <name val="Segoe UI"/>
      <family val="0"/>
      <charset val="1"/>
    </font>
    <font>
      <b val="true"/>
      <sz val="14"/>
      <color rgb="FF1E3A5F"/>
      <name val="Segoe UI"/>
      <family val="0"/>
      <charset val="1"/>
    </font>
    <font>
      <sz val="9"/>
      <color rgb="FF666666"/>
      <name val="Segoe UI"/>
      <family val="0"/>
      <charset val="1"/>
    </font>
    <font>
      <b val="true"/>
      <sz val="11"/>
      <color rgb="FFFFFFFF"/>
      <name val="Segoe UI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1E3A5F"/>
        <bgColor rgb="FF333333"/>
      </patternFill>
    </fill>
    <fill>
      <patternFill patternType="solid">
        <fgColor rgb="FF2E5A8F"/>
        <bgColor rgb="FF1E3A5F"/>
      </patternFill>
    </fill>
    <fill>
      <patternFill patternType="solid">
        <fgColor rgb="FFFFF9C4"/>
        <bgColor rgb="FFFFFF99"/>
      </patternFill>
    </fill>
    <fill>
      <patternFill patternType="solid">
        <fgColor rgb="FFE8F4FD"/>
        <bgColor rgb="FFE3F2FD"/>
      </patternFill>
    </fill>
    <fill>
      <patternFill patternType="solid">
        <fgColor rgb="FFE3F2FD"/>
        <bgColor rgb="FFE8F4FD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4" borderId="1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ill>
        <patternFill patternType="solid">
          <fgColor rgb="FF1E3A5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FFF9C4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9C4"/>
      <rgbColor rgb="FFE3F2FD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F4FD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1E3A5F"/>
      <rgbColor rgb="FF339966"/>
      <rgbColor rgb="FF003300"/>
      <rgbColor rgb="FF333300"/>
      <rgbColor rgb="FF993300"/>
      <rgbColor rgb="FF993366"/>
      <rgbColor rgb="FF2E5A8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9765625" defaultRowHeight="15" zeroHeight="false" outlineLevelRow="0" outlineLevelCol="0"/>
  <cols>
    <col collapsed="false" customWidth="true" hidden="false" outlineLevel="0" max="1" min="1" style="0" width="70"/>
  </cols>
  <sheetData>
    <row r="1" customFormat="false" ht="22.05" hidden="false" customHeight="false" outlineLevel="0" collapsed="false">
      <c r="A1" s="1" t="s">
        <v>0</v>
      </c>
    </row>
    <row r="2" customFormat="false" ht="15" hidden="false" customHeight="false" outlineLevel="0" collapsed="false">
      <c r="A2" s="2"/>
    </row>
    <row r="3" customFormat="false" ht="15" hidden="false" customHeight="false" outlineLevel="0" collapsed="false">
      <c r="A3" s="3" t="s">
        <v>1</v>
      </c>
    </row>
    <row r="4" customFormat="false" ht="15" hidden="false" customHeight="false" outlineLevel="0" collapsed="false">
      <c r="A4" s="2" t="s">
        <v>2</v>
      </c>
    </row>
    <row r="5" customFormat="false" ht="15" hidden="false" customHeight="false" outlineLevel="0" collapsed="false">
      <c r="A5" s="2" t="s">
        <v>3</v>
      </c>
    </row>
    <row r="6" customFormat="false" ht="15" hidden="false" customHeight="false" outlineLevel="0" collapsed="false">
      <c r="A6" s="2"/>
    </row>
    <row r="7" customFormat="false" ht="15" hidden="false" customHeight="false" outlineLevel="0" collapsed="false">
      <c r="A7" s="3" t="s">
        <v>4</v>
      </c>
    </row>
    <row r="8" customFormat="false" ht="15" hidden="false" customHeight="false" outlineLevel="0" collapsed="false">
      <c r="A8" s="2" t="s">
        <v>5</v>
      </c>
    </row>
    <row r="9" customFormat="false" ht="15" hidden="false" customHeight="false" outlineLevel="0" collapsed="false">
      <c r="A9" s="2" t="s">
        <v>6</v>
      </c>
    </row>
    <row r="10" customFormat="false" ht="15" hidden="false" customHeight="false" outlineLevel="0" collapsed="false">
      <c r="A10" s="2" t="s">
        <v>7</v>
      </c>
    </row>
    <row r="11" customFormat="false" ht="15" hidden="false" customHeight="false" outlineLevel="0" collapsed="false">
      <c r="A11" s="2" t="s">
        <v>8</v>
      </c>
    </row>
    <row r="12" customFormat="false" ht="15" hidden="false" customHeight="false" outlineLevel="0" collapsed="false">
      <c r="A12" s="2"/>
    </row>
    <row r="13" customFormat="false" ht="15" hidden="false" customHeight="false" outlineLevel="0" collapsed="false">
      <c r="A13" s="2" t="s">
        <v>9</v>
      </c>
    </row>
    <row r="14" customFormat="false" ht="15" hidden="false" customHeight="false" outlineLevel="0" collapsed="false">
      <c r="A14" s="2"/>
    </row>
    <row r="15" customFormat="false" ht="15" hidden="false" customHeight="false" outlineLevel="0" collapsed="false">
      <c r="A15" s="2" t="s">
        <v>10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5976562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24"/>
    <col collapsed="false" customWidth="true" hidden="false" outlineLevel="0" max="3" min="3" style="0" width="20"/>
    <col collapsed="false" customWidth="true" hidden="false" outlineLevel="0" max="4" min="4" style="0" width="16"/>
    <col collapsed="false" customWidth="true" hidden="false" outlineLevel="0" max="6" min="5" style="0" width="13"/>
    <col collapsed="false" customWidth="true" hidden="false" outlineLevel="0" max="9" min="7" style="0" width="18"/>
    <col collapsed="false" customWidth="true" hidden="false" outlineLevel="0" max="10" min="10" style="0" width="12"/>
    <col collapsed="false" customWidth="true" hidden="false" outlineLevel="0" max="11" min="11" style="0" width="14"/>
    <col collapsed="false" customWidth="true" hidden="false" outlineLevel="0" max="12" min="12" style="0" width="18"/>
    <col collapsed="false" customWidth="true" hidden="false" outlineLevel="0" max="14" min="14" style="0" width="14"/>
    <col collapsed="false" customWidth="true" hidden="false" outlineLevel="0" max="15" min="15" style="0" width="18"/>
  </cols>
  <sheetData>
    <row r="1" customFormat="false" ht="20.85" hidden="false" customHeight="true" outlineLevel="0" collapsed="false">
      <c r="A1" s="4" t="s">
        <v>11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customFormat="false" ht="15" hidden="false" customHeight="false" outlineLevel="0" collapsed="false">
      <c r="F2" s="5" t="n">
        <v>46123</v>
      </c>
    </row>
    <row r="3" customFormat="false" ht="31.3" hidden="false" customHeight="false" outlineLevel="0" collapsed="false">
      <c r="A3" s="6" t="s">
        <v>12</v>
      </c>
      <c r="B3" s="6" t="s">
        <v>13</v>
      </c>
      <c r="C3" s="6" t="s">
        <v>14</v>
      </c>
      <c r="D3" s="6" t="s">
        <v>15</v>
      </c>
      <c r="E3" s="6" t="s">
        <v>16</v>
      </c>
      <c r="F3" s="6" t="s">
        <v>17</v>
      </c>
      <c r="G3" s="6" t="s">
        <v>18</v>
      </c>
      <c r="H3" s="6" t="s">
        <v>19</v>
      </c>
      <c r="I3" s="6" t="s">
        <v>20</v>
      </c>
      <c r="J3" s="6" t="s">
        <v>21</v>
      </c>
      <c r="K3" s="6" t="s">
        <v>22</v>
      </c>
      <c r="L3" s="6" t="s">
        <v>23</v>
      </c>
      <c r="N3" s="7" t="s">
        <v>24</v>
      </c>
      <c r="O3" s="7"/>
    </row>
    <row r="4" customFormat="false" ht="16.4" hidden="false" customHeight="false" outlineLevel="0" collapsed="false">
      <c r="A4" s="8" t="n">
        <v>1</v>
      </c>
      <c r="B4" s="9" t="s">
        <v>25</v>
      </c>
      <c r="C4" s="9" t="s">
        <v>26</v>
      </c>
      <c r="D4" s="8" t="s">
        <v>27</v>
      </c>
      <c r="E4" s="10" t="n">
        <v>46068</v>
      </c>
      <c r="F4" s="10" t="n">
        <v>46098</v>
      </c>
      <c r="G4" s="11" t="n">
        <v>8500000</v>
      </c>
      <c r="H4" s="11" t="n">
        <v>5000000</v>
      </c>
      <c r="I4" s="12" t="n">
        <f aca="false">G4-H4</f>
        <v>3500000</v>
      </c>
      <c r="J4" s="8" t="n">
        <f aca="false">IF(I4=0,"LUNAS",$F$2-F4)</f>
        <v>25</v>
      </c>
      <c r="K4" s="8" t="str">
        <f aca="false">IF(I4=0,"LUNAS",IF(J4&lt;=30,"0-30 Hari",IF(J4&lt;=60,"31-60 Hari",IF(J4&lt;=90,"61-90 Hari","&gt;90 Hari"))))</f>
        <v>0-30 Hari</v>
      </c>
      <c r="L4" s="13" t="s">
        <v>28</v>
      </c>
      <c r="N4" s="14" t="s">
        <v>29</v>
      </c>
      <c r="O4" s="15" t="n">
        <f aca="false">SUMIF(K4:K31,N4,I4:I31)</f>
        <v>23350000</v>
      </c>
    </row>
    <row r="5" customFormat="false" ht="16.4" hidden="false" customHeight="false" outlineLevel="0" collapsed="false">
      <c r="A5" s="8" t="n">
        <v>2</v>
      </c>
      <c r="B5" s="9" t="s">
        <v>30</v>
      </c>
      <c r="C5" s="9" t="s">
        <v>31</v>
      </c>
      <c r="D5" s="8" t="s">
        <v>32</v>
      </c>
      <c r="E5" s="10" t="n">
        <v>46082</v>
      </c>
      <c r="F5" s="10" t="n">
        <v>46112</v>
      </c>
      <c r="G5" s="11" t="n">
        <v>3200000</v>
      </c>
      <c r="H5" s="11" t="n">
        <v>0</v>
      </c>
      <c r="I5" s="12" t="n">
        <f aca="false">G5-H5</f>
        <v>3200000</v>
      </c>
      <c r="J5" s="8" t="n">
        <f aca="false">IF(I5=0,"LUNAS",$F$2-F5)</f>
        <v>11</v>
      </c>
      <c r="K5" s="8" t="str">
        <f aca="false">IF(I5=0,"LUNAS",IF(J5&lt;=30,"0-30 Hari",IF(J5&lt;=60,"31-60 Hari",IF(J5&lt;=90,"61-90 Hari","&gt;90 Hari"))))</f>
        <v>0-30 Hari</v>
      </c>
      <c r="L5" s="13"/>
      <c r="N5" s="14" t="s">
        <v>33</v>
      </c>
      <c r="O5" s="15" t="n">
        <f aca="false">SUMIF(K4:K31,N5,I4:I31)</f>
        <v>0</v>
      </c>
    </row>
    <row r="6" customFormat="false" ht="16.4" hidden="false" customHeight="false" outlineLevel="0" collapsed="false">
      <c r="A6" s="8" t="n">
        <v>3</v>
      </c>
      <c r="B6" s="9" t="s">
        <v>34</v>
      </c>
      <c r="C6" s="9" t="s">
        <v>35</v>
      </c>
      <c r="D6" s="8" t="s">
        <v>36</v>
      </c>
      <c r="E6" s="10" t="n">
        <v>46091</v>
      </c>
      <c r="F6" s="10" t="n">
        <v>46121</v>
      </c>
      <c r="G6" s="11" t="n">
        <v>5500000</v>
      </c>
      <c r="H6" s="11" t="n">
        <v>2750000</v>
      </c>
      <c r="I6" s="12" t="n">
        <f aca="false">G6-H6</f>
        <v>2750000</v>
      </c>
      <c r="J6" s="8" t="n">
        <f aca="false">IF(I6=0,"LUNAS",$F$2-F6)</f>
        <v>2</v>
      </c>
      <c r="K6" s="8" t="str">
        <f aca="false">IF(I6=0,"LUNAS",IF(J6&lt;=30,"0-30 Hari",IF(J6&lt;=60,"31-60 Hari",IF(J6&lt;=90,"61-90 Hari","&gt;90 Hari"))))</f>
        <v>0-30 Hari</v>
      </c>
      <c r="L6" s="13" t="s">
        <v>37</v>
      </c>
      <c r="N6" s="14" t="s">
        <v>38</v>
      </c>
      <c r="O6" s="15" t="n">
        <f aca="false">SUMIF(K4:K31,N6,I4:I31)</f>
        <v>0</v>
      </c>
    </row>
    <row r="7" customFormat="false" ht="16.4" hidden="false" customHeight="false" outlineLevel="0" collapsed="false">
      <c r="A7" s="8" t="n">
        <v>4</v>
      </c>
      <c r="B7" s="9" t="s">
        <v>39</v>
      </c>
      <c r="C7" s="9" t="s">
        <v>40</v>
      </c>
      <c r="D7" s="8" t="s">
        <v>41</v>
      </c>
      <c r="E7" s="10" t="n">
        <v>46101</v>
      </c>
      <c r="F7" s="10" t="n">
        <v>46131</v>
      </c>
      <c r="G7" s="11" t="n">
        <v>1800000</v>
      </c>
      <c r="H7" s="11" t="n">
        <v>0</v>
      </c>
      <c r="I7" s="12" t="n">
        <f aca="false">G7-H7</f>
        <v>1800000</v>
      </c>
      <c r="J7" s="8" t="n">
        <f aca="false">IF(I7=0,"LUNAS",$F$2-F7)</f>
        <v>-8</v>
      </c>
      <c r="K7" s="8" t="str">
        <f aca="false">IF(I7=0,"LUNAS",IF(J7&lt;=30,"0-30 Hari",IF(J7&lt;=60,"31-60 Hari",IF(J7&lt;=90,"61-90 Hari","&gt;90 Hari"))))</f>
        <v>0-30 Hari</v>
      </c>
      <c r="L7" s="13" t="s">
        <v>42</v>
      </c>
      <c r="N7" s="14" t="s">
        <v>43</v>
      </c>
      <c r="O7" s="15" t="n">
        <f aca="false">SUMIF(K4:K31,N7,I4:I31)</f>
        <v>0</v>
      </c>
    </row>
    <row r="8" customFormat="false" ht="16.4" hidden="false" customHeight="false" outlineLevel="0" collapsed="false">
      <c r="A8" s="8" t="n">
        <v>5</v>
      </c>
      <c r="B8" s="9" t="s">
        <v>44</v>
      </c>
      <c r="C8" s="9" t="s">
        <v>45</v>
      </c>
      <c r="D8" s="8" t="s">
        <v>46</v>
      </c>
      <c r="E8" s="10" t="n">
        <v>46113</v>
      </c>
      <c r="F8" s="10" t="n">
        <v>46143</v>
      </c>
      <c r="G8" s="11" t="n">
        <v>7500000</v>
      </c>
      <c r="H8" s="11" t="n">
        <v>0</v>
      </c>
      <c r="I8" s="12" t="n">
        <f aca="false">G8-H8</f>
        <v>7500000</v>
      </c>
      <c r="J8" s="8" t="n">
        <f aca="false">IF(I8=0,"LUNAS",$F$2-F8)</f>
        <v>-20</v>
      </c>
      <c r="K8" s="8" t="str">
        <f aca="false">IF(I8=0,"LUNAS",IF(J8&lt;=30,"0-30 Hari",IF(J8&lt;=60,"31-60 Hari",IF(J8&lt;=90,"61-90 Hari","&gt;90 Hari"))))</f>
        <v>0-30 Hari</v>
      </c>
      <c r="L8" s="13" t="s">
        <v>47</v>
      </c>
      <c r="N8" s="14" t="s">
        <v>48</v>
      </c>
      <c r="O8" s="16" t="n">
        <f aca="false">SUM(O4:O7)</f>
        <v>23350000</v>
      </c>
    </row>
    <row r="9" customFormat="false" ht="16.4" hidden="false" customHeight="false" outlineLevel="0" collapsed="false">
      <c r="A9" s="8" t="n">
        <v>6</v>
      </c>
      <c r="B9" s="9" t="s">
        <v>49</v>
      </c>
      <c r="C9" s="9" t="s">
        <v>40</v>
      </c>
      <c r="D9" s="8" t="s">
        <v>50</v>
      </c>
      <c r="E9" s="10" t="n">
        <v>46117</v>
      </c>
      <c r="F9" s="10" t="n">
        <v>46147</v>
      </c>
      <c r="G9" s="11" t="n">
        <v>2100000</v>
      </c>
      <c r="H9" s="11" t="n">
        <v>0</v>
      </c>
      <c r="I9" s="12" t="n">
        <f aca="false">G9-H9</f>
        <v>2100000</v>
      </c>
      <c r="J9" s="8" t="n">
        <f aca="false">IF(I9=0,"LUNAS",$F$2-F9)</f>
        <v>-24</v>
      </c>
      <c r="K9" s="8" t="str">
        <f aca="false">IF(I9=0,"LUNAS",IF(J9&lt;=30,"0-30 Hari",IF(J9&lt;=60,"31-60 Hari",IF(J9&lt;=90,"61-90 Hari","&gt;90 Hari"))))</f>
        <v>0-30 Hari</v>
      </c>
      <c r="L9" s="13"/>
    </row>
    <row r="10" customFormat="false" ht="16.4" hidden="false" customHeight="false" outlineLevel="0" collapsed="false">
      <c r="A10" s="8" t="n">
        <v>7</v>
      </c>
      <c r="B10" s="9" t="s">
        <v>51</v>
      </c>
      <c r="C10" s="9" t="s">
        <v>52</v>
      </c>
      <c r="D10" s="8" t="s">
        <v>53</v>
      </c>
      <c r="E10" s="10" t="n">
        <v>46032</v>
      </c>
      <c r="F10" s="10" t="n">
        <v>46062</v>
      </c>
      <c r="G10" s="11" t="n">
        <v>4200000</v>
      </c>
      <c r="H10" s="11" t="n">
        <v>4200000</v>
      </c>
      <c r="I10" s="12" t="n">
        <f aca="false">G10-H10</f>
        <v>0</v>
      </c>
      <c r="J10" s="8" t="str">
        <f aca="false">IF(I10=0,"LUNAS",$F$2-F10)</f>
        <v>LUNAS</v>
      </c>
      <c r="K10" s="8" t="str">
        <f aca="false">IF(I10=0,"LUNAS",IF(J10&lt;=30,"0-30 Hari",IF(J10&lt;=60,"31-60 Hari",IF(J10&lt;=90,"61-90 Hari","&gt;90 Hari"))))</f>
        <v>LUNAS</v>
      </c>
      <c r="L10" s="13" t="s">
        <v>54</v>
      </c>
    </row>
    <row r="11" customFormat="false" ht="16.4" hidden="false" customHeight="false" outlineLevel="0" collapsed="false">
      <c r="A11" s="8" t="n">
        <v>8</v>
      </c>
      <c r="B11" s="9" t="s">
        <v>55</v>
      </c>
      <c r="C11" s="9" t="s">
        <v>40</v>
      </c>
      <c r="D11" s="8" t="s">
        <v>56</v>
      </c>
      <c r="E11" s="10" t="n">
        <v>46109</v>
      </c>
      <c r="F11" s="10" t="n">
        <v>46139</v>
      </c>
      <c r="G11" s="11" t="n">
        <v>3500000</v>
      </c>
      <c r="H11" s="11" t="n">
        <v>1000000</v>
      </c>
      <c r="I11" s="12" t="n">
        <f aca="false">G11-H11</f>
        <v>2500000</v>
      </c>
      <c r="J11" s="8" t="n">
        <f aca="false">IF(I11=0,"LUNAS",$F$2-F11)</f>
        <v>-16</v>
      </c>
      <c r="K11" s="8" t="str">
        <f aca="false">IF(I11=0,"LUNAS",IF(J11&lt;=30,"0-30 Hari",IF(J11&lt;=60,"31-60 Hari",IF(J11&lt;=90,"61-90 Hari","&gt;90 Hari"))))</f>
        <v>0-30 Hari</v>
      </c>
      <c r="L11" s="13" t="s">
        <v>57</v>
      </c>
    </row>
    <row r="12" customFormat="false" ht="16.4" hidden="false" customHeight="false" outlineLevel="0" collapsed="false">
      <c r="A12" s="8" t="n">
        <v>9</v>
      </c>
      <c r="B12" s="17"/>
      <c r="C12" s="17"/>
      <c r="D12" s="17"/>
      <c r="E12" s="17"/>
      <c r="F12" s="17"/>
      <c r="G12" s="18"/>
      <c r="H12" s="18"/>
      <c r="I12" s="19" t="str">
        <f aca="false">IF(G12=0,"",G12-H12)</f>
        <v/>
      </c>
      <c r="J12" s="17" t="str">
        <f aca="false">IF(I12=0,"LUNAS",IF(I12="","", $F$2-F12))</f>
        <v/>
      </c>
      <c r="K12" s="17" t="str">
        <f aca="false">IF(I12=0,"LUNAS",IF(I12="", "", IF(J12&lt;=30,"0-30 Hari",IF(J12&lt;=60,"31-60 Hari",IF(J12&lt;=90,"61-90 Hari","&gt;90 Hari")))))</f>
        <v/>
      </c>
      <c r="L12" s="20"/>
    </row>
    <row r="13" customFormat="false" ht="16.4" hidden="false" customHeight="false" outlineLevel="0" collapsed="false">
      <c r="A13" s="8" t="n">
        <v>10</v>
      </c>
      <c r="B13" s="17"/>
      <c r="C13" s="17"/>
      <c r="D13" s="17"/>
      <c r="E13" s="17"/>
      <c r="F13" s="17"/>
      <c r="G13" s="18"/>
      <c r="H13" s="18"/>
      <c r="I13" s="19" t="str">
        <f aca="false">IF(G13=0,"",G13-H13)</f>
        <v/>
      </c>
      <c r="J13" s="17" t="str">
        <f aca="false">IF(I13=0,"LUNAS",IF(I13="","", $F$2-F13))</f>
        <v/>
      </c>
      <c r="K13" s="17" t="str">
        <f aca="false">IF(I13=0,"LUNAS",IF(I13="", "", IF(J13&lt;=30,"0-30 Hari",IF(J13&lt;=60,"31-60 Hari",IF(J13&lt;=90,"61-90 Hari","&gt;90 Hari")))))</f>
        <v/>
      </c>
      <c r="L13" s="20"/>
    </row>
    <row r="14" customFormat="false" ht="16.4" hidden="false" customHeight="false" outlineLevel="0" collapsed="false">
      <c r="A14" s="8" t="n">
        <v>11</v>
      </c>
      <c r="B14" s="17"/>
      <c r="C14" s="17"/>
      <c r="D14" s="17"/>
      <c r="E14" s="17"/>
      <c r="F14" s="17"/>
      <c r="G14" s="18"/>
      <c r="H14" s="18"/>
      <c r="I14" s="19" t="str">
        <f aca="false">IF(G14=0,"",G14-H14)</f>
        <v/>
      </c>
      <c r="J14" s="17" t="str">
        <f aca="false">IF(I14=0,"LUNAS",IF(I14="","", $F$2-F14))</f>
        <v/>
      </c>
      <c r="K14" s="17" t="str">
        <f aca="false">IF(I14=0,"LUNAS",IF(I14="", "", IF(J14&lt;=30,"0-30 Hari",IF(J14&lt;=60,"31-60 Hari",IF(J14&lt;=90,"61-90 Hari","&gt;90 Hari")))))</f>
        <v/>
      </c>
      <c r="L14" s="20"/>
    </row>
    <row r="15" customFormat="false" ht="16.4" hidden="false" customHeight="false" outlineLevel="0" collapsed="false">
      <c r="A15" s="8" t="n">
        <v>12</v>
      </c>
      <c r="B15" s="17"/>
      <c r="C15" s="17"/>
      <c r="D15" s="17"/>
      <c r="E15" s="17"/>
      <c r="F15" s="17"/>
      <c r="G15" s="18"/>
      <c r="H15" s="18"/>
      <c r="I15" s="19" t="str">
        <f aca="false">IF(G15=0,"",G15-H15)</f>
        <v/>
      </c>
      <c r="J15" s="17" t="str">
        <f aca="false">IF(I15=0,"LUNAS",IF(I15="","", $F$2-F15))</f>
        <v/>
      </c>
      <c r="K15" s="17" t="str">
        <f aca="false">IF(I15=0,"LUNAS",IF(I15="", "", IF(J15&lt;=30,"0-30 Hari",IF(J15&lt;=60,"31-60 Hari",IF(J15&lt;=90,"61-90 Hari","&gt;90 Hari")))))</f>
        <v/>
      </c>
      <c r="L15" s="20"/>
    </row>
    <row r="16" customFormat="false" ht="16.4" hidden="false" customHeight="false" outlineLevel="0" collapsed="false">
      <c r="A16" s="8" t="n">
        <v>13</v>
      </c>
      <c r="B16" s="17"/>
      <c r="C16" s="17"/>
      <c r="D16" s="17"/>
      <c r="E16" s="17"/>
      <c r="F16" s="17"/>
      <c r="G16" s="18"/>
      <c r="H16" s="18"/>
      <c r="I16" s="19" t="str">
        <f aca="false">IF(G16=0,"",G16-H16)</f>
        <v/>
      </c>
      <c r="J16" s="17" t="str">
        <f aca="false">IF(I16=0,"LUNAS",IF(I16="","", $F$2-F16))</f>
        <v/>
      </c>
      <c r="K16" s="17" t="str">
        <f aca="false">IF(I16=0,"LUNAS",IF(I16="", "", IF(J16&lt;=30,"0-30 Hari",IF(J16&lt;=60,"31-60 Hari",IF(J16&lt;=90,"61-90 Hari","&gt;90 Hari")))))</f>
        <v/>
      </c>
      <c r="L16" s="20"/>
    </row>
    <row r="17" customFormat="false" ht="16.4" hidden="false" customHeight="false" outlineLevel="0" collapsed="false">
      <c r="A17" s="8" t="n">
        <v>14</v>
      </c>
      <c r="B17" s="17"/>
      <c r="C17" s="17"/>
      <c r="D17" s="17"/>
      <c r="E17" s="17"/>
      <c r="F17" s="17"/>
      <c r="G17" s="18"/>
      <c r="H17" s="18"/>
      <c r="I17" s="19" t="str">
        <f aca="false">IF(G17=0,"",G17-H17)</f>
        <v/>
      </c>
      <c r="J17" s="17" t="str">
        <f aca="false">IF(I17=0,"LUNAS",IF(I17="","", $F$2-F17))</f>
        <v/>
      </c>
      <c r="K17" s="17" t="str">
        <f aca="false">IF(I17=0,"LUNAS",IF(I17="", "", IF(J17&lt;=30,"0-30 Hari",IF(J17&lt;=60,"31-60 Hari",IF(J17&lt;=90,"61-90 Hari","&gt;90 Hari")))))</f>
        <v/>
      </c>
      <c r="L17" s="20"/>
    </row>
    <row r="18" customFormat="false" ht="16.4" hidden="false" customHeight="false" outlineLevel="0" collapsed="false">
      <c r="A18" s="8" t="n">
        <v>15</v>
      </c>
      <c r="B18" s="17"/>
      <c r="C18" s="17"/>
      <c r="D18" s="17"/>
      <c r="E18" s="17"/>
      <c r="F18" s="17"/>
      <c r="G18" s="18"/>
      <c r="H18" s="18"/>
      <c r="I18" s="19" t="str">
        <f aca="false">IF(G18=0,"",G18-H18)</f>
        <v/>
      </c>
      <c r="J18" s="17" t="str">
        <f aca="false">IF(I18=0,"LUNAS",IF(I18="","", $F$2-F18))</f>
        <v/>
      </c>
      <c r="K18" s="17" t="str">
        <f aca="false">IF(I18=0,"LUNAS",IF(I18="", "", IF(J18&lt;=30,"0-30 Hari",IF(J18&lt;=60,"31-60 Hari",IF(J18&lt;=90,"61-90 Hari","&gt;90 Hari")))))</f>
        <v/>
      </c>
      <c r="L18" s="20"/>
    </row>
    <row r="19" customFormat="false" ht="16.4" hidden="false" customHeight="false" outlineLevel="0" collapsed="false">
      <c r="A19" s="8" t="n">
        <v>16</v>
      </c>
      <c r="B19" s="17"/>
      <c r="C19" s="17"/>
      <c r="D19" s="17"/>
      <c r="E19" s="17"/>
      <c r="F19" s="17"/>
      <c r="G19" s="18"/>
      <c r="H19" s="18"/>
      <c r="I19" s="19" t="str">
        <f aca="false">IF(G19=0,"",G19-H19)</f>
        <v/>
      </c>
      <c r="J19" s="17" t="str">
        <f aca="false">IF(I19=0,"LUNAS",IF(I19="","", $F$2-F19))</f>
        <v/>
      </c>
      <c r="K19" s="17" t="str">
        <f aca="false">IF(I19=0,"LUNAS",IF(I19="", "", IF(J19&lt;=30,"0-30 Hari",IF(J19&lt;=60,"31-60 Hari",IF(J19&lt;=90,"61-90 Hari","&gt;90 Hari")))))</f>
        <v/>
      </c>
      <c r="L19" s="20"/>
    </row>
    <row r="20" customFormat="false" ht="16.4" hidden="false" customHeight="false" outlineLevel="0" collapsed="false">
      <c r="A20" s="8" t="n">
        <v>17</v>
      </c>
      <c r="B20" s="17"/>
      <c r="C20" s="17"/>
      <c r="D20" s="17"/>
      <c r="E20" s="17"/>
      <c r="F20" s="17"/>
      <c r="G20" s="18"/>
      <c r="H20" s="18"/>
      <c r="I20" s="19" t="str">
        <f aca="false">IF(G20=0,"",G20-H20)</f>
        <v/>
      </c>
      <c r="J20" s="17" t="str">
        <f aca="false">IF(I20=0,"LUNAS",IF(I20="","", $F$2-F20))</f>
        <v/>
      </c>
      <c r="K20" s="17" t="str">
        <f aca="false">IF(I20=0,"LUNAS",IF(I20="", "", IF(J20&lt;=30,"0-30 Hari",IF(J20&lt;=60,"31-60 Hari",IF(J20&lt;=90,"61-90 Hari","&gt;90 Hari")))))</f>
        <v/>
      </c>
      <c r="L20" s="20"/>
    </row>
    <row r="21" customFormat="false" ht="16.4" hidden="false" customHeight="false" outlineLevel="0" collapsed="false">
      <c r="A21" s="8" t="n">
        <v>18</v>
      </c>
      <c r="B21" s="17"/>
      <c r="C21" s="17"/>
      <c r="D21" s="17"/>
      <c r="E21" s="17"/>
      <c r="F21" s="17"/>
      <c r="G21" s="18"/>
      <c r="H21" s="18"/>
      <c r="I21" s="19" t="str">
        <f aca="false">IF(G21=0,"",G21-H21)</f>
        <v/>
      </c>
      <c r="J21" s="17" t="str">
        <f aca="false">IF(I21=0,"LUNAS",IF(I21="","", $F$2-F21))</f>
        <v/>
      </c>
      <c r="K21" s="17" t="str">
        <f aca="false">IF(I21=0,"LUNAS",IF(I21="", "", IF(J21&lt;=30,"0-30 Hari",IF(J21&lt;=60,"31-60 Hari",IF(J21&lt;=90,"61-90 Hari","&gt;90 Hari")))))</f>
        <v/>
      </c>
      <c r="L21" s="20"/>
    </row>
    <row r="22" customFormat="false" ht="16.4" hidden="false" customHeight="false" outlineLevel="0" collapsed="false">
      <c r="A22" s="8" t="n">
        <v>19</v>
      </c>
      <c r="B22" s="17"/>
      <c r="C22" s="17"/>
      <c r="D22" s="17"/>
      <c r="E22" s="17"/>
      <c r="F22" s="17"/>
      <c r="G22" s="18"/>
      <c r="H22" s="18"/>
      <c r="I22" s="19" t="str">
        <f aca="false">IF(G22=0,"",G22-H22)</f>
        <v/>
      </c>
      <c r="J22" s="17" t="str">
        <f aca="false">IF(I22=0,"LUNAS",IF(I22="","", $F$2-F22))</f>
        <v/>
      </c>
      <c r="K22" s="17" t="str">
        <f aca="false">IF(I22=0,"LUNAS",IF(I22="", "", IF(J22&lt;=30,"0-30 Hari",IF(J22&lt;=60,"31-60 Hari",IF(J22&lt;=90,"61-90 Hari","&gt;90 Hari")))))</f>
        <v/>
      </c>
      <c r="L22" s="20"/>
    </row>
    <row r="23" customFormat="false" ht="16.4" hidden="false" customHeight="false" outlineLevel="0" collapsed="false">
      <c r="A23" s="8" t="n">
        <v>20</v>
      </c>
      <c r="B23" s="17"/>
      <c r="C23" s="17"/>
      <c r="D23" s="17"/>
      <c r="E23" s="17"/>
      <c r="F23" s="17"/>
      <c r="G23" s="18"/>
      <c r="H23" s="18"/>
      <c r="I23" s="19" t="str">
        <f aca="false">IF(G23=0,"",G23-H23)</f>
        <v/>
      </c>
      <c r="J23" s="17" t="str">
        <f aca="false">IF(I23=0,"LUNAS",IF(I23="","", $F$2-F23))</f>
        <v/>
      </c>
      <c r="K23" s="17" t="str">
        <f aca="false">IF(I23=0,"LUNAS",IF(I23="", "", IF(J23&lt;=30,"0-30 Hari",IF(J23&lt;=60,"31-60 Hari",IF(J23&lt;=90,"61-90 Hari","&gt;90 Hari")))))</f>
        <v/>
      </c>
      <c r="L23" s="20"/>
    </row>
    <row r="24" customFormat="false" ht="16.4" hidden="false" customHeight="false" outlineLevel="0" collapsed="false">
      <c r="A24" s="8" t="n">
        <v>21</v>
      </c>
      <c r="B24" s="17"/>
      <c r="C24" s="17"/>
      <c r="D24" s="17"/>
      <c r="E24" s="17"/>
      <c r="F24" s="17"/>
      <c r="G24" s="18"/>
      <c r="H24" s="18"/>
      <c r="I24" s="19" t="str">
        <f aca="false">IF(G24=0,"",G24-H24)</f>
        <v/>
      </c>
      <c r="J24" s="17" t="str">
        <f aca="false">IF(I24=0,"LUNAS",IF(I24="","", $F$2-F24))</f>
        <v/>
      </c>
      <c r="K24" s="17" t="str">
        <f aca="false">IF(I24=0,"LUNAS",IF(I24="", "", IF(J24&lt;=30,"0-30 Hari",IF(J24&lt;=60,"31-60 Hari",IF(J24&lt;=90,"61-90 Hari","&gt;90 Hari")))))</f>
        <v/>
      </c>
      <c r="L24" s="20"/>
    </row>
    <row r="25" customFormat="false" ht="16.4" hidden="false" customHeight="false" outlineLevel="0" collapsed="false">
      <c r="A25" s="8" t="n">
        <v>22</v>
      </c>
      <c r="B25" s="17"/>
      <c r="C25" s="17"/>
      <c r="D25" s="17"/>
      <c r="E25" s="17"/>
      <c r="F25" s="17"/>
      <c r="G25" s="18"/>
      <c r="H25" s="18"/>
      <c r="I25" s="19" t="str">
        <f aca="false">IF(G25=0,"",G25-H25)</f>
        <v/>
      </c>
      <c r="J25" s="17" t="str">
        <f aca="false">IF(I25=0,"LUNAS",IF(I25="","", $F$2-F25))</f>
        <v/>
      </c>
      <c r="K25" s="17" t="str">
        <f aca="false">IF(I25=0,"LUNAS",IF(I25="", "", IF(J25&lt;=30,"0-30 Hari",IF(J25&lt;=60,"31-60 Hari",IF(J25&lt;=90,"61-90 Hari","&gt;90 Hari")))))</f>
        <v/>
      </c>
      <c r="L25" s="20"/>
    </row>
    <row r="26" customFormat="false" ht="16.4" hidden="false" customHeight="false" outlineLevel="0" collapsed="false">
      <c r="A26" s="8" t="n">
        <v>23</v>
      </c>
      <c r="B26" s="17"/>
      <c r="C26" s="17"/>
      <c r="D26" s="17"/>
      <c r="E26" s="17"/>
      <c r="F26" s="17"/>
      <c r="G26" s="18"/>
      <c r="H26" s="18"/>
      <c r="I26" s="19" t="str">
        <f aca="false">IF(G26=0,"",G26-H26)</f>
        <v/>
      </c>
      <c r="J26" s="17" t="str">
        <f aca="false">IF(I26=0,"LUNAS",IF(I26="","", $F$2-F26))</f>
        <v/>
      </c>
      <c r="K26" s="17" t="str">
        <f aca="false">IF(I26=0,"LUNAS",IF(I26="", "", IF(J26&lt;=30,"0-30 Hari",IF(J26&lt;=60,"31-60 Hari",IF(J26&lt;=90,"61-90 Hari","&gt;90 Hari")))))</f>
        <v/>
      </c>
      <c r="L26" s="20"/>
    </row>
    <row r="27" customFormat="false" ht="16.4" hidden="false" customHeight="false" outlineLevel="0" collapsed="false">
      <c r="A27" s="8" t="n">
        <v>24</v>
      </c>
      <c r="B27" s="17"/>
      <c r="C27" s="17"/>
      <c r="D27" s="17"/>
      <c r="E27" s="17"/>
      <c r="F27" s="17"/>
      <c r="G27" s="18"/>
      <c r="H27" s="18"/>
      <c r="I27" s="19" t="str">
        <f aca="false">IF(G27=0,"",G27-H27)</f>
        <v/>
      </c>
      <c r="J27" s="17" t="str">
        <f aca="false">IF(I27=0,"LUNAS",IF(I27="","", $F$2-F27))</f>
        <v/>
      </c>
      <c r="K27" s="17" t="str">
        <f aca="false">IF(I27=0,"LUNAS",IF(I27="", "", IF(J27&lt;=30,"0-30 Hari",IF(J27&lt;=60,"31-60 Hari",IF(J27&lt;=90,"61-90 Hari","&gt;90 Hari")))))</f>
        <v/>
      </c>
      <c r="L27" s="20"/>
    </row>
    <row r="28" customFormat="false" ht="16.4" hidden="false" customHeight="false" outlineLevel="0" collapsed="false">
      <c r="A28" s="8" t="n">
        <v>25</v>
      </c>
      <c r="B28" s="17"/>
      <c r="C28" s="17"/>
      <c r="D28" s="17"/>
      <c r="E28" s="17"/>
      <c r="F28" s="17"/>
      <c r="G28" s="18"/>
      <c r="H28" s="18"/>
      <c r="I28" s="19" t="str">
        <f aca="false">IF(G28=0,"",G28-H28)</f>
        <v/>
      </c>
      <c r="J28" s="17" t="str">
        <f aca="false">IF(I28=0,"LUNAS",IF(I28="","", $F$2-F28))</f>
        <v/>
      </c>
      <c r="K28" s="17" t="str">
        <f aca="false">IF(I28=0,"LUNAS",IF(I28="", "", IF(J28&lt;=30,"0-30 Hari",IF(J28&lt;=60,"31-60 Hari",IF(J28&lt;=90,"61-90 Hari","&gt;90 Hari")))))</f>
        <v/>
      </c>
      <c r="L28" s="20"/>
    </row>
    <row r="29" customFormat="false" ht="16.4" hidden="false" customHeight="false" outlineLevel="0" collapsed="false">
      <c r="A29" s="8" t="n">
        <v>26</v>
      </c>
      <c r="B29" s="17"/>
      <c r="C29" s="17"/>
      <c r="D29" s="17"/>
      <c r="E29" s="17"/>
      <c r="F29" s="17"/>
      <c r="G29" s="18"/>
      <c r="H29" s="18"/>
      <c r="I29" s="19" t="str">
        <f aca="false">IF(G29=0,"",G29-H29)</f>
        <v/>
      </c>
      <c r="J29" s="17" t="str">
        <f aca="false">IF(I29=0,"LUNAS",IF(I29="","", $F$2-F29))</f>
        <v/>
      </c>
      <c r="K29" s="17" t="str">
        <f aca="false">IF(I29=0,"LUNAS",IF(I29="", "", IF(J29&lt;=30,"0-30 Hari",IF(J29&lt;=60,"31-60 Hari",IF(J29&lt;=90,"61-90 Hari","&gt;90 Hari")))))</f>
        <v/>
      </c>
      <c r="L29" s="20"/>
    </row>
    <row r="30" customFormat="false" ht="16.4" hidden="false" customHeight="false" outlineLevel="0" collapsed="false">
      <c r="A30" s="8" t="n">
        <v>27</v>
      </c>
      <c r="B30" s="17"/>
      <c r="C30" s="17"/>
      <c r="D30" s="17"/>
      <c r="E30" s="17"/>
      <c r="F30" s="17"/>
      <c r="G30" s="18"/>
      <c r="H30" s="18"/>
      <c r="I30" s="19" t="str">
        <f aca="false">IF(G30=0,"",G30-H30)</f>
        <v/>
      </c>
      <c r="J30" s="17" t="str">
        <f aca="false">IF(I30=0,"LUNAS",IF(I30="","", $F$2-F30))</f>
        <v/>
      </c>
      <c r="K30" s="17" t="str">
        <f aca="false">IF(I30=0,"LUNAS",IF(I30="", "", IF(J30&lt;=30,"0-30 Hari",IF(J30&lt;=60,"31-60 Hari",IF(J30&lt;=90,"61-90 Hari","&gt;90 Hari")))))</f>
        <v/>
      </c>
      <c r="L30" s="20"/>
    </row>
    <row r="31" customFormat="false" ht="16.4" hidden="false" customHeight="false" outlineLevel="0" collapsed="false">
      <c r="A31" s="8" t="n">
        <v>28</v>
      </c>
      <c r="B31" s="17"/>
      <c r="C31" s="17"/>
      <c r="D31" s="17"/>
      <c r="E31" s="17"/>
      <c r="F31" s="17"/>
      <c r="G31" s="18"/>
      <c r="H31" s="18"/>
      <c r="I31" s="19" t="str">
        <f aca="false">IF(G31=0,"",G31-H31)</f>
        <v/>
      </c>
      <c r="J31" s="17" t="str">
        <f aca="false">IF(I31=0,"LUNAS",IF(I31="","", $F$2-F31))</f>
        <v/>
      </c>
      <c r="K31" s="17" t="str">
        <f aca="false">IF(I31=0,"LUNAS",IF(I31="", "", IF(J31&lt;=30,"0-30 Hari",IF(J31&lt;=60,"31-60 Hari",IF(J31&lt;=90,"61-90 Hari","&gt;90 Hari")))))</f>
        <v/>
      </c>
      <c r="L31" s="20"/>
    </row>
  </sheetData>
  <autoFilter ref="A3:L31"/>
  <mergeCells count="2">
    <mergeCell ref="A1:L1"/>
    <mergeCell ref="N3:O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5976562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22"/>
    <col collapsed="false" customWidth="true" hidden="false" outlineLevel="0" max="3" min="3" style="0" width="16"/>
    <col collapsed="false" customWidth="true" hidden="false" outlineLevel="0" max="5" min="4" style="0" width="13"/>
    <col collapsed="false" customWidth="true" hidden="false" outlineLevel="0" max="8" min="6" style="0" width="18"/>
    <col collapsed="false" customWidth="true" hidden="false" outlineLevel="0" max="9" min="9" style="0" width="12"/>
    <col collapsed="false" customWidth="true" hidden="false" outlineLevel="0" max="10" min="10" style="0" width="14"/>
    <col collapsed="false" customWidth="true" hidden="false" outlineLevel="0" max="11" min="11" style="0" width="18"/>
  </cols>
  <sheetData>
    <row r="1" customFormat="false" ht="20.85" hidden="false" customHeight="true" outlineLevel="0" collapsed="false">
      <c r="A1" s="4" t="s">
        <v>58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customFormat="false" ht="15" hidden="false" customHeight="false" outlineLevel="0" collapsed="false">
      <c r="E2" s="5" t="n">
        <v>46123</v>
      </c>
    </row>
    <row r="3" customFormat="false" ht="31.3" hidden="false" customHeight="false" outlineLevel="0" collapsed="false">
      <c r="A3" s="6" t="s">
        <v>12</v>
      </c>
      <c r="B3" s="6" t="s">
        <v>59</v>
      </c>
      <c r="C3" s="6" t="s">
        <v>60</v>
      </c>
      <c r="D3" s="6" t="s">
        <v>61</v>
      </c>
      <c r="E3" s="6" t="s">
        <v>17</v>
      </c>
      <c r="F3" s="6" t="s">
        <v>62</v>
      </c>
      <c r="G3" s="6" t="s">
        <v>19</v>
      </c>
      <c r="H3" s="6" t="s">
        <v>63</v>
      </c>
      <c r="I3" s="6" t="s">
        <v>21</v>
      </c>
      <c r="J3" s="6" t="s">
        <v>22</v>
      </c>
      <c r="K3" s="6" t="s">
        <v>23</v>
      </c>
    </row>
    <row r="4" customFormat="false" ht="16.4" hidden="false" customHeight="false" outlineLevel="0" collapsed="false">
      <c r="A4" s="8" t="n">
        <v>1</v>
      </c>
      <c r="B4" s="9" t="s">
        <v>64</v>
      </c>
      <c r="C4" s="8" t="s">
        <v>65</v>
      </c>
      <c r="D4" s="10" t="n">
        <v>46073</v>
      </c>
      <c r="E4" s="10" t="n">
        <v>46103</v>
      </c>
      <c r="F4" s="11" t="n">
        <v>6500000</v>
      </c>
      <c r="G4" s="11" t="n">
        <v>6500000</v>
      </c>
      <c r="H4" s="12" t="n">
        <f aca="false">F4-G4</f>
        <v>0</v>
      </c>
      <c r="I4" s="8" t="str">
        <f aca="false">IF(H4=0,"LUNAS",$E$2-E4)</f>
        <v>LUNAS</v>
      </c>
      <c r="J4" s="8" t="str">
        <f aca="false">IF(H4=0,"LUNAS",IF(I4&lt;=30,"0-30 Hari",IF(I4&lt;=60,"31-60 Hari",IF(I4&lt;=90,"61-90 Hari","&gt;90 Hari"))))</f>
        <v>LUNAS</v>
      </c>
      <c r="K4" s="13" t="s">
        <v>54</v>
      </c>
    </row>
    <row r="5" customFormat="false" ht="16.4" hidden="false" customHeight="false" outlineLevel="0" collapsed="false">
      <c r="A5" s="8" t="n">
        <v>2</v>
      </c>
      <c r="B5" s="9" t="s">
        <v>66</v>
      </c>
      <c r="C5" s="8" t="s">
        <v>67</v>
      </c>
      <c r="D5" s="10" t="n">
        <v>46086</v>
      </c>
      <c r="E5" s="10" t="n">
        <v>46116</v>
      </c>
      <c r="F5" s="11" t="n">
        <v>4200000</v>
      </c>
      <c r="G5" s="11" t="n">
        <v>2100000</v>
      </c>
      <c r="H5" s="12" t="n">
        <f aca="false">F5-G5</f>
        <v>2100000</v>
      </c>
      <c r="I5" s="8" t="n">
        <f aca="false">IF(H5=0,"LUNAS",$E$2-E5)</f>
        <v>7</v>
      </c>
      <c r="J5" s="8" t="str">
        <f aca="false">IF(H5=0,"LUNAS",IF(I5&lt;=30,"0-30 Hari",IF(I5&lt;=60,"31-60 Hari",IF(I5&lt;=90,"61-90 Hari","&gt;90 Hari"))))</f>
        <v>0-30 Hari</v>
      </c>
      <c r="K5" s="13" t="s">
        <v>37</v>
      </c>
    </row>
    <row r="6" customFormat="false" ht="16.4" hidden="false" customHeight="false" outlineLevel="0" collapsed="false">
      <c r="A6" s="8" t="n">
        <v>3</v>
      </c>
      <c r="B6" s="9" t="s">
        <v>68</v>
      </c>
      <c r="C6" s="8" t="s">
        <v>69</v>
      </c>
      <c r="D6" s="10" t="n">
        <v>46113</v>
      </c>
      <c r="E6" s="10" t="n">
        <v>46143</v>
      </c>
      <c r="F6" s="11" t="n">
        <v>2400000</v>
      </c>
      <c r="G6" s="11" t="n">
        <v>0</v>
      </c>
      <c r="H6" s="12" t="n">
        <f aca="false">F6-G6</f>
        <v>2400000</v>
      </c>
      <c r="I6" s="8" t="n">
        <f aca="false">IF(H6=0,"LUNAS",$E$2-E6)</f>
        <v>-20</v>
      </c>
      <c r="J6" s="8" t="str">
        <f aca="false">IF(H6=0,"LUNAS",IF(I6&lt;=30,"0-30 Hari",IF(I6&lt;=60,"31-60 Hari",IF(I6&lt;=90,"61-90 Hari","&gt;90 Hari"))))</f>
        <v>0-30 Hari</v>
      </c>
      <c r="K6" s="13" t="s">
        <v>70</v>
      </c>
    </row>
    <row r="7" customFormat="false" ht="16.4" hidden="false" customHeight="false" outlineLevel="0" collapsed="false">
      <c r="A7" s="8" t="n">
        <v>4</v>
      </c>
      <c r="B7" s="9" t="s">
        <v>71</v>
      </c>
      <c r="C7" s="8" t="s">
        <v>72</v>
      </c>
      <c r="D7" s="10" t="n">
        <v>46096</v>
      </c>
      <c r="E7" s="10" t="n">
        <v>46126</v>
      </c>
      <c r="F7" s="11" t="n">
        <v>850000</v>
      </c>
      <c r="G7" s="11" t="n">
        <v>0</v>
      </c>
      <c r="H7" s="12" t="n">
        <f aca="false">F7-G7</f>
        <v>850000</v>
      </c>
      <c r="I7" s="8" t="n">
        <f aca="false">IF(H7=0,"LUNAS",$E$2-E7)</f>
        <v>-3</v>
      </c>
      <c r="J7" s="8" t="str">
        <f aca="false">IF(H7=0,"LUNAS",IF(I7&lt;=30,"0-30 Hari",IF(I7&lt;=60,"31-60 Hari",IF(I7&lt;=90,"61-90 Hari","&gt;90 Hari"))))</f>
        <v>0-30 Hari</v>
      </c>
      <c r="K7" s="13"/>
    </row>
    <row r="8" customFormat="false" ht="16.4" hidden="false" customHeight="false" outlineLevel="0" collapsed="false">
      <c r="A8" s="8" t="n">
        <v>5</v>
      </c>
      <c r="B8" s="9" t="s">
        <v>73</v>
      </c>
      <c r="C8" s="8" t="s">
        <v>74</v>
      </c>
      <c r="D8" s="10" t="n">
        <v>46106</v>
      </c>
      <c r="E8" s="10" t="n">
        <v>46136</v>
      </c>
      <c r="F8" s="11" t="n">
        <v>3500000</v>
      </c>
      <c r="G8" s="11" t="n">
        <v>1000000</v>
      </c>
      <c r="H8" s="12" t="n">
        <f aca="false">F8-G8</f>
        <v>2500000</v>
      </c>
      <c r="I8" s="8" t="n">
        <f aca="false">IF(H8=0,"LUNAS",$E$2-E8)</f>
        <v>-13</v>
      </c>
      <c r="J8" s="8" t="str">
        <f aca="false">IF(H8=0,"LUNAS",IF(I8&lt;=30,"0-30 Hari",IF(I8&lt;=60,"31-60 Hari",IF(I8&lt;=90,"61-90 Hari","&gt;90 Hari"))))</f>
        <v>0-30 Hari</v>
      </c>
      <c r="K8" s="13" t="s">
        <v>75</v>
      </c>
    </row>
    <row r="9" customFormat="false" ht="16.4" hidden="false" customHeight="false" outlineLevel="0" collapsed="false">
      <c r="A9" s="8" t="n">
        <v>6</v>
      </c>
      <c r="B9" s="9" t="s">
        <v>76</v>
      </c>
      <c r="C9" s="8" t="s">
        <v>77</v>
      </c>
      <c r="D9" s="10" t="n">
        <v>46117</v>
      </c>
      <c r="E9" s="10" t="n">
        <v>46147</v>
      </c>
      <c r="F9" s="11" t="n">
        <v>1500000</v>
      </c>
      <c r="G9" s="11" t="n">
        <v>0</v>
      </c>
      <c r="H9" s="12" t="n">
        <f aca="false">F9-G9</f>
        <v>1500000</v>
      </c>
      <c r="I9" s="8" t="n">
        <f aca="false">IF(H9=0,"LUNAS",$E$2-E9)</f>
        <v>-24</v>
      </c>
      <c r="J9" s="8" t="str">
        <f aca="false">IF(H9=0,"LUNAS",IF(I9&lt;=30,"0-30 Hari",IF(I9&lt;=60,"31-60 Hari",IF(I9&lt;=90,"61-90 Hari","&gt;90 Hari"))))</f>
        <v>0-30 Hari</v>
      </c>
      <c r="K9" s="13" t="s">
        <v>78</v>
      </c>
    </row>
    <row r="10" customFormat="false" ht="16.4" hidden="false" customHeight="false" outlineLevel="0" collapsed="false">
      <c r="A10" s="8" t="n">
        <v>7</v>
      </c>
      <c r="B10" s="17"/>
      <c r="C10" s="17"/>
      <c r="D10" s="17"/>
      <c r="E10" s="17"/>
      <c r="F10" s="18"/>
      <c r="G10" s="18"/>
      <c r="H10" s="19" t="str">
        <f aca="false">IF(F10=0,"",F10-G10)</f>
        <v/>
      </c>
      <c r="I10" s="17" t="str">
        <f aca="false">IF(H10=0,"LUNAS",IF(H10="","", $E$2-E10))</f>
        <v/>
      </c>
      <c r="J10" s="17" t="str">
        <f aca="false">IF(H10=0,"LUNAS",IF(H10="", "", IF(I10&lt;=30,"0-30 Hari",IF(I10&lt;=60,"31-60 Hari",IF(I10&lt;=90,"61-90 Hari","&gt;90 Hari")))))</f>
        <v/>
      </c>
      <c r="K10" s="20"/>
    </row>
    <row r="11" customFormat="false" ht="16.4" hidden="false" customHeight="false" outlineLevel="0" collapsed="false">
      <c r="A11" s="8" t="n">
        <v>8</v>
      </c>
      <c r="B11" s="17"/>
      <c r="C11" s="17"/>
      <c r="D11" s="17"/>
      <c r="E11" s="17"/>
      <c r="F11" s="18"/>
      <c r="G11" s="18"/>
      <c r="H11" s="19" t="str">
        <f aca="false">IF(F11=0,"",F11-G11)</f>
        <v/>
      </c>
      <c r="I11" s="17" t="str">
        <f aca="false">IF(H11=0,"LUNAS",IF(H11="","", $E$2-E11))</f>
        <v/>
      </c>
      <c r="J11" s="17" t="str">
        <f aca="false">IF(H11=0,"LUNAS",IF(H11="", "", IF(I11&lt;=30,"0-30 Hari",IF(I11&lt;=60,"31-60 Hari",IF(I11&lt;=90,"61-90 Hari","&gt;90 Hari")))))</f>
        <v/>
      </c>
      <c r="K11" s="20"/>
    </row>
    <row r="12" customFormat="false" ht="16.4" hidden="false" customHeight="false" outlineLevel="0" collapsed="false">
      <c r="A12" s="8" t="n">
        <v>9</v>
      </c>
      <c r="B12" s="17"/>
      <c r="C12" s="17"/>
      <c r="D12" s="17"/>
      <c r="E12" s="17"/>
      <c r="F12" s="18"/>
      <c r="G12" s="18"/>
      <c r="H12" s="19" t="str">
        <f aca="false">IF(F12=0,"",F12-G12)</f>
        <v/>
      </c>
      <c r="I12" s="17" t="str">
        <f aca="false">IF(H12=0,"LUNAS",IF(H12="","", $E$2-E12))</f>
        <v/>
      </c>
      <c r="J12" s="17" t="str">
        <f aca="false">IF(H12=0,"LUNAS",IF(H12="", "", IF(I12&lt;=30,"0-30 Hari",IF(I12&lt;=60,"31-60 Hari",IF(I12&lt;=90,"61-90 Hari","&gt;90 Hari")))))</f>
        <v/>
      </c>
      <c r="K12" s="20"/>
    </row>
    <row r="13" customFormat="false" ht="16.4" hidden="false" customHeight="false" outlineLevel="0" collapsed="false">
      <c r="A13" s="8" t="n">
        <v>10</v>
      </c>
      <c r="B13" s="17"/>
      <c r="C13" s="17"/>
      <c r="D13" s="17"/>
      <c r="E13" s="17"/>
      <c r="F13" s="18"/>
      <c r="G13" s="18"/>
      <c r="H13" s="19" t="str">
        <f aca="false">IF(F13=0,"",F13-G13)</f>
        <v/>
      </c>
      <c r="I13" s="17" t="str">
        <f aca="false">IF(H13=0,"LUNAS",IF(H13="","", $E$2-E13))</f>
        <v/>
      </c>
      <c r="J13" s="17" t="str">
        <f aca="false">IF(H13=0,"LUNAS",IF(H13="", "", IF(I13&lt;=30,"0-30 Hari",IF(I13&lt;=60,"31-60 Hari",IF(I13&lt;=90,"61-90 Hari","&gt;90 Hari")))))</f>
        <v/>
      </c>
      <c r="K13" s="20"/>
    </row>
    <row r="14" customFormat="false" ht="16.4" hidden="false" customHeight="false" outlineLevel="0" collapsed="false">
      <c r="A14" s="8" t="n">
        <v>11</v>
      </c>
      <c r="B14" s="17"/>
      <c r="C14" s="17"/>
      <c r="D14" s="17"/>
      <c r="E14" s="17"/>
      <c r="F14" s="18"/>
      <c r="G14" s="18"/>
      <c r="H14" s="19" t="str">
        <f aca="false">IF(F14=0,"",F14-G14)</f>
        <v/>
      </c>
      <c r="I14" s="17" t="str">
        <f aca="false">IF(H14=0,"LUNAS",IF(H14="","", $E$2-E14))</f>
        <v/>
      </c>
      <c r="J14" s="17" t="str">
        <f aca="false">IF(H14=0,"LUNAS",IF(H14="", "", IF(I14&lt;=30,"0-30 Hari",IF(I14&lt;=60,"31-60 Hari",IF(I14&lt;=90,"61-90 Hari","&gt;90 Hari")))))</f>
        <v/>
      </c>
      <c r="K14" s="20"/>
    </row>
    <row r="15" customFormat="false" ht="16.4" hidden="false" customHeight="false" outlineLevel="0" collapsed="false">
      <c r="A15" s="8" t="n">
        <v>12</v>
      </c>
      <c r="B15" s="17"/>
      <c r="C15" s="17"/>
      <c r="D15" s="17"/>
      <c r="E15" s="17"/>
      <c r="F15" s="18"/>
      <c r="G15" s="18"/>
      <c r="H15" s="19" t="str">
        <f aca="false">IF(F15=0,"",F15-G15)</f>
        <v/>
      </c>
      <c r="I15" s="17" t="str">
        <f aca="false">IF(H15=0,"LUNAS",IF(H15="","", $E$2-E15))</f>
        <v/>
      </c>
      <c r="J15" s="17" t="str">
        <f aca="false">IF(H15=0,"LUNAS",IF(H15="", "", IF(I15&lt;=30,"0-30 Hari",IF(I15&lt;=60,"31-60 Hari",IF(I15&lt;=90,"61-90 Hari","&gt;90 Hari")))))</f>
        <v/>
      </c>
      <c r="K15" s="20"/>
    </row>
    <row r="16" customFormat="false" ht="16.4" hidden="false" customHeight="false" outlineLevel="0" collapsed="false">
      <c r="A16" s="8" t="n">
        <v>13</v>
      </c>
      <c r="B16" s="17"/>
      <c r="C16" s="17"/>
      <c r="D16" s="17"/>
      <c r="E16" s="17"/>
      <c r="F16" s="18"/>
      <c r="G16" s="18"/>
      <c r="H16" s="19" t="str">
        <f aca="false">IF(F16=0,"",F16-G16)</f>
        <v/>
      </c>
      <c r="I16" s="17" t="str">
        <f aca="false">IF(H16=0,"LUNAS",IF(H16="","", $E$2-E16))</f>
        <v/>
      </c>
      <c r="J16" s="17" t="str">
        <f aca="false">IF(H16=0,"LUNAS",IF(H16="", "", IF(I16&lt;=30,"0-30 Hari",IF(I16&lt;=60,"31-60 Hari",IF(I16&lt;=90,"61-90 Hari","&gt;90 Hari")))))</f>
        <v/>
      </c>
      <c r="K16" s="20"/>
    </row>
    <row r="17" customFormat="false" ht="16.4" hidden="false" customHeight="false" outlineLevel="0" collapsed="false">
      <c r="A17" s="8" t="n">
        <v>14</v>
      </c>
      <c r="B17" s="17"/>
      <c r="C17" s="17"/>
      <c r="D17" s="17"/>
      <c r="E17" s="17"/>
      <c r="F17" s="18"/>
      <c r="G17" s="18"/>
      <c r="H17" s="19" t="str">
        <f aca="false">IF(F17=0,"",F17-G17)</f>
        <v/>
      </c>
      <c r="I17" s="17" t="str">
        <f aca="false">IF(H17=0,"LUNAS",IF(H17="","", $E$2-E17))</f>
        <v/>
      </c>
      <c r="J17" s="17" t="str">
        <f aca="false">IF(H17=0,"LUNAS",IF(H17="", "", IF(I17&lt;=30,"0-30 Hari",IF(I17&lt;=60,"31-60 Hari",IF(I17&lt;=90,"61-90 Hari","&gt;90 Hari")))))</f>
        <v/>
      </c>
      <c r="K17" s="20"/>
    </row>
    <row r="18" customFormat="false" ht="16.4" hidden="false" customHeight="false" outlineLevel="0" collapsed="false">
      <c r="A18" s="8" t="n">
        <v>15</v>
      </c>
      <c r="B18" s="17"/>
      <c r="C18" s="17"/>
      <c r="D18" s="17"/>
      <c r="E18" s="17"/>
      <c r="F18" s="18"/>
      <c r="G18" s="18"/>
      <c r="H18" s="19" t="str">
        <f aca="false">IF(F18=0,"",F18-G18)</f>
        <v/>
      </c>
      <c r="I18" s="17" t="str">
        <f aca="false">IF(H18=0,"LUNAS",IF(H18="","", $E$2-E18))</f>
        <v/>
      </c>
      <c r="J18" s="17" t="str">
        <f aca="false">IF(H18=0,"LUNAS",IF(H18="", "", IF(I18&lt;=30,"0-30 Hari",IF(I18&lt;=60,"31-60 Hari",IF(I18&lt;=90,"61-90 Hari","&gt;90 Hari")))))</f>
        <v/>
      </c>
      <c r="K18" s="20"/>
    </row>
    <row r="19" customFormat="false" ht="16.4" hidden="false" customHeight="false" outlineLevel="0" collapsed="false">
      <c r="A19" s="8" t="n">
        <v>16</v>
      </c>
      <c r="B19" s="17"/>
      <c r="C19" s="17"/>
      <c r="D19" s="17"/>
      <c r="E19" s="17"/>
      <c r="F19" s="18"/>
      <c r="G19" s="18"/>
      <c r="H19" s="19" t="str">
        <f aca="false">IF(F19=0,"",F19-G19)</f>
        <v/>
      </c>
      <c r="I19" s="17" t="str">
        <f aca="false">IF(H19=0,"LUNAS",IF(H19="","", $E$2-E19))</f>
        <v/>
      </c>
      <c r="J19" s="17" t="str">
        <f aca="false">IF(H19=0,"LUNAS",IF(H19="", "", IF(I19&lt;=30,"0-30 Hari",IF(I19&lt;=60,"31-60 Hari",IF(I19&lt;=90,"61-90 Hari","&gt;90 Hari")))))</f>
        <v/>
      </c>
      <c r="K19" s="20"/>
    </row>
    <row r="20" customFormat="false" ht="16.4" hidden="false" customHeight="false" outlineLevel="0" collapsed="false">
      <c r="A20" s="8" t="n">
        <v>17</v>
      </c>
      <c r="B20" s="17"/>
      <c r="C20" s="17"/>
      <c r="D20" s="17"/>
      <c r="E20" s="17"/>
      <c r="F20" s="18"/>
      <c r="G20" s="18"/>
      <c r="H20" s="19" t="str">
        <f aca="false">IF(F20=0,"",F20-G20)</f>
        <v/>
      </c>
      <c r="I20" s="17" t="str">
        <f aca="false">IF(H20=0,"LUNAS",IF(H20="","", $E$2-E20))</f>
        <v/>
      </c>
      <c r="J20" s="17" t="str">
        <f aca="false">IF(H20=0,"LUNAS",IF(H20="", "", IF(I20&lt;=30,"0-30 Hari",IF(I20&lt;=60,"31-60 Hari",IF(I20&lt;=90,"61-90 Hari","&gt;90 Hari")))))</f>
        <v/>
      </c>
      <c r="K20" s="20"/>
    </row>
    <row r="21" customFormat="false" ht="16.4" hidden="false" customHeight="false" outlineLevel="0" collapsed="false">
      <c r="A21" s="8" t="n">
        <v>18</v>
      </c>
      <c r="B21" s="17"/>
      <c r="C21" s="17"/>
      <c r="D21" s="17"/>
      <c r="E21" s="17"/>
      <c r="F21" s="18"/>
      <c r="G21" s="18"/>
      <c r="H21" s="19" t="str">
        <f aca="false">IF(F21=0,"",F21-G21)</f>
        <v/>
      </c>
      <c r="I21" s="17" t="str">
        <f aca="false">IF(H21=0,"LUNAS",IF(H21="","", $E$2-E21))</f>
        <v/>
      </c>
      <c r="J21" s="17" t="str">
        <f aca="false">IF(H21=0,"LUNAS",IF(H21="", "", IF(I21&lt;=30,"0-30 Hari",IF(I21&lt;=60,"31-60 Hari",IF(I21&lt;=90,"61-90 Hari","&gt;90 Hari")))))</f>
        <v/>
      </c>
      <c r="K21" s="20"/>
    </row>
    <row r="22" customFormat="false" ht="16.4" hidden="false" customHeight="false" outlineLevel="0" collapsed="false">
      <c r="A22" s="8" t="n">
        <v>19</v>
      </c>
      <c r="B22" s="17"/>
      <c r="C22" s="17"/>
      <c r="D22" s="17"/>
      <c r="E22" s="17"/>
      <c r="F22" s="18"/>
      <c r="G22" s="18"/>
      <c r="H22" s="19" t="str">
        <f aca="false">IF(F22=0,"",F22-G22)</f>
        <v/>
      </c>
      <c r="I22" s="17" t="str">
        <f aca="false">IF(H22=0,"LUNAS",IF(H22="","", $E$2-E22))</f>
        <v/>
      </c>
      <c r="J22" s="17" t="str">
        <f aca="false">IF(H22=0,"LUNAS",IF(H22="", "", IF(I22&lt;=30,"0-30 Hari",IF(I22&lt;=60,"31-60 Hari",IF(I22&lt;=90,"61-90 Hari","&gt;90 Hari")))))</f>
        <v/>
      </c>
      <c r="K22" s="20"/>
    </row>
    <row r="23" customFormat="false" ht="16.4" hidden="false" customHeight="false" outlineLevel="0" collapsed="false">
      <c r="A23" s="8" t="n">
        <v>20</v>
      </c>
      <c r="B23" s="17"/>
      <c r="C23" s="17"/>
      <c r="D23" s="17"/>
      <c r="E23" s="17"/>
      <c r="F23" s="18"/>
      <c r="G23" s="18"/>
      <c r="H23" s="19" t="str">
        <f aca="false">IF(F23=0,"",F23-G23)</f>
        <v/>
      </c>
      <c r="I23" s="17" t="str">
        <f aca="false">IF(H23=0,"LUNAS",IF(H23="","", $E$2-E23))</f>
        <v/>
      </c>
      <c r="J23" s="17" t="str">
        <f aca="false">IF(H23=0,"LUNAS",IF(H23="", "", IF(I23&lt;=30,"0-30 Hari",IF(I23&lt;=60,"31-60 Hari",IF(I23&lt;=90,"61-90 Hari","&gt;90 Hari")))))</f>
        <v/>
      </c>
      <c r="K23" s="20"/>
    </row>
    <row r="24" customFormat="false" ht="16.4" hidden="false" customHeight="false" outlineLevel="0" collapsed="false">
      <c r="A24" s="8" t="n">
        <v>21</v>
      </c>
      <c r="B24" s="17"/>
      <c r="C24" s="17"/>
      <c r="D24" s="17"/>
      <c r="E24" s="17"/>
      <c r="F24" s="18"/>
      <c r="G24" s="18"/>
      <c r="H24" s="19" t="str">
        <f aca="false">IF(F24=0,"",F24-G24)</f>
        <v/>
      </c>
      <c r="I24" s="17" t="str">
        <f aca="false">IF(H24=0,"LUNAS",IF(H24="","", $E$2-E24))</f>
        <v/>
      </c>
      <c r="J24" s="17" t="str">
        <f aca="false">IF(H24=0,"LUNAS",IF(H24="", "", IF(I24&lt;=30,"0-30 Hari",IF(I24&lt;=60,"31-60 Hari",IF(I24&lt;=90,"61-90 Hari","&gt;90 Hari")))))</f>
        <v/>
      </c>
      <c r="K24" s="20"/>
    </row>
    <row r="25" customFormat="false" ht="16.4" hidden="false" customHeight="false" outlineLevel="0" collapsed="false">
      <c r="A25" s="8" t="n">
        <v>22</v>
      </c>
      <c r="B25" s="17"/>
      <c r="C25" s="17"/>
      <c r="D25" s="17"/>
      <c r="E25" s="17"/>
      <c r="F25" s="18"/>
      <c r="G25" s="18"/>
      <c r="H25" s="19" t="str">
        <f aca="false">IF(F25=0,"",F25-G25)</f>
        <v/>
      </c>
      <c r="I25" s="17" t="str">
        <f aca="false">IF(H25=0,"LUNAS",IF(H25="","", $E$2-E25))</f>
        <v/>
      </c>
      <c r="J25" s="17" t="str">
        <f aca="false">IF(H25=0,"LUNAS",IF(H25="", "", IF(I25&lt;=30,"0-30 Hari",IF(I25&lt;=60,"31-60 Hari",IF(I25&lt;=90,"61-90 Hari","&gt;90 Hari")))))</f>
        <v/>
      </c>
      <c r="K25" s="20"/>
    </row>
    <row r="26" customFormat="false" ht="16.4" hidden="false" customHeight="false" outlineLevel="0" collapsed="false">
      <c r="A26" s="8" t="n">
        <v>23</v>
      </c>
      <c r="B26" s="17"/>
      <c r="C26" s="17"/>
      <c r="D26" s="17"/>
      <c r="E26" s="17"/>
      <c r="F26" s="18"/>
      <c r="G26" s="18"/>
      <c r="H26" s="19" t="str">
        <f aca="false">IF(F26=0,"",F26-G26)</f>
        <v/>
      </c>
      <c r="I26" s="17" t="str">
        <f aca="false">IF(H26=0,"LUNAS",IF(H26="","", $E$2-E26))</f>
        <v/>
      </c>
      <c r="J26" s="17" t="str">
        <f aca="false">IF(H26=0,"LUNAS",IF(H26="", "", IF(I26&lt;=30,"0-30 Hari",IF(I26&lt;=60,"31-60 Hari",IF(I26&lt;=90,"61-90 Hari","&gt;90 Hari")))))</f>
        <v/>
      </c>
      <c r="K26" s="20"/>
    </row>
    <row r="27" customFormat="false" ht="16.4" hidden="false" customHeight="false" outlineLevel="0" collapsed="false">
      <c r="A27" s="8" t="n">
        <v>24</v>
      </c>
      <c r="B27" s="17"/>
      <c r="C27" s="17"/>
      <c r="D27" s="17"/>
      <c r="E27" s="17"/>
      <c r="F27" s="18"/>
      <c r="G27" s="18"/>
      <c r="H27" s="19" t="str">
        <f aca="false">IF(F27=0,"",F27-G27)</f>
        <v/>
      </c>
      <c r="I27" s="17" t="str">
        <f aca="false">IF(H27=0,"LUNAS",IF(H27="","", $E$2-E27))</f>
        <v/>
      </c>
      <c r="J27" s="17" t="str">
        <f aca="false">IF(H27=0,"LUNAS",IF(H27="", "", IF(I27&lt;=30,"0-30 Hari",IF(I27&lt;=60,"31-60 Hari",IF(I27&lt;=90,"61-90 Hari","&gt;90 Hari")))))</f>
        <v/>
      </c>
      <c r="K27" s="20"/>
    </row>
    <row r="28" customFormat="false" ht="16.4" hidden="false" customHeight="false" outlineLevel="0" collapsed="false">
      <c r="A28" s="8" t="n">
        <v>25</v>
      </c>
      <c r="B28" s="17"/>
      <c r="C28" s="17"/>
      <c r="D28" s="17"/>
      <c r="E28" s="17"/>
      <c r="F28" s="18"/>
      <c r="G28" s="18"/>
      <c r="H28" s="19" t="str">
        <f aca="false">IF(F28=0,"",F28-G28)</f>
        <v/>
      </c>
      <c r="I28" s="17" t="str">
        <f aca="false">IF(H28=0,"LUNAS",IF(H28="","", $E$2-E28))</f>
        <v/>
      </c>
      <c r="J28" s="17" t="str">
        <f aca="false">IF(H28=0,"LUNAS",IF(H28="", "", IF(I28&lt;=30,"0-30 Hari",IF(I28&lt;=60,"31-60 Hari",IF(I28&lt;=90,"61-90 Hari","&gt;90 Hari")))))</f>
        <v/>
      </c>
      <c r="K28" s="20"/>
    </row>
    <row r="29" customFormat="false" ht="16.4" hidden="false" customHeight="false" outlineLevel="0" collapsed="false">
      <c r="A29" s="8" t="n">
        <v>26</v>
      </c>
      <c r="B29" s="17"/>
      <c r="C29" s="17"/>
      <c r="D29" s="17"/>
      <c r="E29" s="17"/>
      <c r="F29" s="18"/>
      <c r="G29" s="18"/>
      <c r="H29" s="19" t="str">
        <f aca="false">IF(F29=0,"",F29-G29)</f>
        <v/>
      </c>
      <c r="I29" s="17" t="str">
        <f aca="false">IF(H29=0,"LUNAS",IF(H29="","", $E$2-E29))</f>
        <v/>
      </c>
      <c r="J29" s="17" t="str">
        <f aca="false">IF(H29=0,"LUNAS",IF(H29="", "", IF(I29&lt;=30,"0-30 Hari",IF(I29&lt;=60,"31-60 Hari",IF(I29&lt;=90,"61-90 Hari","&gt;90 Hari")))))</f>
        <v/>
      </c>
      <c r="K29" s="20"/>
    </row>
  </sheetData>
  <autoFilter ref="A3:K29"/>
  <mergeCells count="1">
    <mergeCell ref="A1:K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2026-04-11T00:18:27Z</dcterms:created>
  <dc:creator>openpyxl</dc:creator>
  <dc:description/>
  <dc:language>en-US</dc:language>
  <cp:lastModifiedBy/>
  <dcterms:modified xsi:type="dcterms:W3CDTF">2026-04-11T00:18:27Z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